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40" windowHeight="7365" activeTab="0"/>
  </bookViews>
  <sheets>
    <sheet name="MODIFICADO" sheetId="1" r:id="rId1"/>
    <sheet name="Hoja1" sheetId="2" r:id="rId2"/>
  </sheets>
  <definedNames>
    <definedName name="_xlnm.Print_Area" localSheetId="1">'Hoja1'!$A$1:$I$56</definedName>
  </definedNames>
  <calcPr fullCalcOnLoad="1"/>
</workbook>
</file>

<file path=xl/sharedStrings.xml><?xml version="1.0" encoding="utf-8"?>
<sst xmlns="http://schemas.openxmlformats.org/spreadsheetml/2006/main" count="292" uniqueCount="94">
  <si>
    <t>COLECCIÓN</t>
  </si>
  <si>
    <t>VALOR  FACIAL</t>
  </si>
  <si>
    <t>MÉTRICA</t>
  </si>
  <si>
    <t>PRECIO VENTA PÚBLICO</t>
  </si>
  <si>
    <t>TIRADA MÁXIMA</t>
  </si>
  <si>
    <t>PUESTA EN CIRCULACIÓN</t>
  </si>
  <si>
    <t>CÓDIGO</t>
  </si>
  <si>
    <t>DENOMINACIÓN</t>
  </si>
  <si>
    <t>PEDIDO BANCO ESPAÑA</t>
  </si>
  <si>
    <t>ORDEN MINISTERIAL</t>
  </si>
  <si>
    <t>NOTA: LOS DATOS EXPRESADOS SON PROVISIONALES HASTA LA APROBACIÓN DE LAS CORRESPONDIENTES ÓRDENES MINISTERIALES</t>
  </si>
  <si>
    <t>CURSO LEGAL</t>
  </si>
  <si>
    <t xml:space="preserve">33 mm.  </t>
  </si>
  <si>
    <t>EUROSET CURSO LEGAL</t>
  </si>
  <si>
    <t>8 REALES</t>
  </si>
  <si>
    <t>FEBRERO</t>
  </si>
  <si>
    <t>4 ESCUDOS</t>
  </si>
  <si>
    <t>MARZO</t>
  </si>
  <si>
    <t>COLECCIÓN PLATA</t>
  </si>
  <si>
    <t>COLECCIÓN COMPLETA</t>
  </si>
  <si>
    <t>CINCUENTÍN</t>
  </si>
  <si>
    <t>8 ESCUDOS</t>
  </si>
  <si>
    <t>JUNIO</t>
  </si>
  <si>
    <t>CONJUNTO PLATA</t>
  </si>
  <si>
    <t>MONEDA ORO COLECCIÓN</t>
  </si>
  <si>
    <t>--------</t>
  </si>
  <si>
    <t>---------------------</t>
  </si>
  <si>
    <t>----------------------------</t>
  </si>
  <si>
    <t>4 REALES</t>
  </si>
  <si>
    <t>PEDIDO TESORO</t>
  </si>
  <si>
    <t>------</t>
  </si>
  <si>
    <t>-------</t>
  </si>
  <si>
    <t>MAYO</t>
  </si>
  <si>
    <t>WORLD MONEY FAIR</t>
  </si>
  <si>
    <t>PRECIO    NETO</t>
  </si>
  <si>
    <t>ENERO</t>
  </si>
  <si>
    <t xml:space="preserve"> ----------</t>
  </si>
  <si>
    <t>25,75 mm.</t>
  </si>
  <si>
    <t>PROGRAMA DE EMISIONES DE MONEDAS CONMEMORATIVAS   AÑO 2012</t>
  </si>
  <si>
    <t>X ANIVERSARIO DEL EURO</t>
  </si>
  <si>
    <t>LA MESA DEL MÚSICO</t>
  </si>
  <si>
    <t>X  ANIVERSARIO DEL EURO</t>
  </si>
  <si>
    <t>COLECCIÓN COMPLETA - 4ª Serie</t>
  </si>
  <si>
    <t>COPA MUNDIAL DE LA FIFA " BRASIL 2014 "</t>
  </si>
  <si>
    <t>CUENCA</t>
  </si>
  <si>
    <t>LLEIDA</t>
  </si>
  <si>
    <t>VALENCIA</t>
  </si>
  <si>
    <t>OURENSE</t>
  </si>
  <si>
    <t>VITORIA-GASTEIZ</t>
  </si>
  <si>
    <t>GRANADA</t>
  </si>
  <si>
    <t>PALENCIA</t>
  </si>
  <si>
    <t>GUADALAJARA</t>
  </si>
  <si>
    <t>TARRAGONA</t>
  </si>
  <si>
    <t>PONTEVEDRA</t>
  </si>
  <si>
    <t>MADRID</t>
  </si>
  <si>
    <t>MELILLA</t>
  </si>
  <si>
    <t>V SERIE GRANDES PINTORES ESPAÑOLES</t>
  </si>
  <si>
    <t>III CENTENARIO DE LA BIBLIOTECA NACIONAL DE ESPAÑA</t>
  </si>
  <si>
    <t>II CENTENARIO DE LA PROMULGACIÓN DE LA CONSTITUCIÓN DE CÁDIZ</t>
  </si>
  <si>
    <t>COLECCIÓN MONEDA 2 € PROOF BURGOS</t>
  </si>
  <si>
    <t>CATEDRAL DE BURGOS</t>
  </si>
  <si>
    <t>COLECCIÓN SELLO + MONEDA 2 €                  CATEDRAL DE BURGOS</t>
  </si>
  <si>
    <t>SELLO + MONEDA CATEDRAL DE BURGOS</t>
  </si>
  <si>
    <t>FACHADA BIBLIOTECA</t>
  </si>
  <si>
    <t>CINCUENTÍN +8 REALES</t>
  </si>
  <si>
    <t>EUROSET PROOF 2012</t>
  </si>
  <si>
    <t>COLECCIÓN MONEDA 30 EURO 2012</t>
  </si>
  <si>
    <t>EUROSET 2012 WORLD MONEY FAIR</t>
  </si>
  <si>
    <t>IX SERIE EUROPA 2012                                        " PINTORES Y ESCULTORES "                                  JUAN GRIS</t>
  </si>
  <si>
    <t>EUROSET 2012</t>
  </si>
  <si>
    <t>CAPITALES  DE  PROVINCIA                        Y                                             CIUDADES AUTÓNOMAS</t>
  </si>
  <si>
    <t>EUROSET 2012 AUTONOMÍAS</t>
  </si>
  <si>
    <t xml:space="preserve">MAPA MUNDI, BANDERA, ESCUDO Y COPA </t>
  </si>
  <si>
    <t>MONUMENTO A LA CONSTITUCIÓN</t>
  </si>
  <si>
    <t>ABRIL</t>
  </si>
  <si>
    <t>RAPTO DE EUROPA</t>
  </si>
  <si>
    <t>CREANDO EUROPA</t>
  </si>
  <si>
    <t>COLECCIÓN COMPLETA - 5ª Serie</t>
  </si>
  <si>
    <t>HUELVA</t>
  </si>
  <si>
    <t>SALAMANCA</t>
  </si>
  <si>
    <t>TOLEDO</t>
  </si>
  <si>
    <t>JAÉN</t>
  </si>
  <si>
    <t>SEGOVIA</t>
  </si>
  <si>
    <t>MÁLAGA</t>
  </si>
  <si>
    <t>SORIA</t>
  </si>
  <si>
    <t>SEVILLA</t>
  </si>
  <si>
    <t>VALLADOLID</t>
  </si>
  <si>
    <t>ZAMORA</t>
  </si>
  <si>
    <t>V SERIE : TESOROS DE LOS MUSEOS ESPAÑOLES</t>
  </si>
  <si>
    <t>IV SERIE JOYAS NUMISMATICAS     "800 ANIVERSARIO DE LA BATALLA DE LAS NAVAS DE TOLOSA"</t>
  </si>
  <si>
    <t>DOBLE 4 REALES</t>
  </si>
  <si>
    <t>2 ESCUDOS</t>
  </si>
  <si>
    <t>13,92 mm</t>
  </si>
  <si>
    <t>--------------------------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</si>
</sst>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\ [$€-1]"/>
    <numFmt numFmtId="173" formatCode="#,##0\ [$€-1]"/>
    <numFmt numFmtId="174" formatCode="#,##0.00\ &quot;€&quot;"/>
    <numFmt numFmtId="175" formatCode="#,##0\ &quot;€&quot;"/>
    <numFmt numFmtId="176" formatCode="#,##0.0\ &quot;€&quot;"/>
    <numFmt numFmtId="177" formatCode="_-* #,##0.00\ [$€]_-;\-* #,##0.00\ [$€]_-;_-* &quot;-&quot;??\ [$€]_-;_-@_-"/>
    <numFmt numFmtId="178" formatCode="[$R$ -416]#,##0"/>
    <numFmt numFmtId="179" formatCode="[$R-436]\ #,##0"/>
    <numFmt numFmtId="180" formatCode="#,##0\ [$€-1];[Red]\-#,##0\ [$€-1]"/>
    <numFmt numFmtId="181" formatCode="#,##0.00\ [$RUR]"/>
    <numFmt numFmtId="182" formatCode="#,##0.0\ [$€-1]"/>
  </numFmts>
  <fonts count="44">
    <font>
      <sz val="10"/>
      <name val="Arial"/>
      <family val="0"/>
    </font>
    <font>
      <sz val="10"/>
      <name val="Comic Sans MS"/>
      <family val="4"/>
    </font>
    <font>
      <b/>
      <sz val="14"/>
      <name val="Comic Sans MS"/>
      <family val="4"/>
    </font>
    <font>
      <b/>
      <sz val="12"/>
      <name val="Comic Sans MS"/>
      <family val="4"/>
    </font>
    <font>
      <b/>
      <sz val="24"/>
      <name val="Comic Sans MS"/>
      <family val="4"/>
    </font>
    <font>
      <b/>
      <sz val="16"/>
      <name val="Comic Sans MS"/>
      <family val="4"/>
    </font>
    <font>
      <sz val="16"/>
      <name val="Comic Sans MS"/>
      <family val="4"/>
    </font>
    <font>
      <b/>
      <sz val="20"/>
      <name val="Comic Sans MS"/>
      <family val="4"/>
    </font>
    <font>
      <b/>
      <sz val="18"/>
      <name val="Comic Sans MS"/>
      <family val="4"/>
    </font>
    <font>
      <sz val="2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Comic Sans MS"/>
      <family val="4"/>
    </font>
    <font>
      <b/>
      <sz val="26"/>
      <name val="Comic Sans MS"/>
      <family val="4"/>
    </font>
    <font>
      <b/>
      <sz val="28"/>
      <name val="Comic Sans MS"/>
      <family val="4"/>
    </font>
    <font>
      <sz val="24"/>
      <name val="Comic Sans MS"/>
      <family val="4"/>
    </font>
    <font>
      <b/>
      <sz val="17"/>
      <name val="Comic Sans MS"/>
      <family val="4"/>
    </font>
    <font>
      <sz val="17"/>
      <name val="Comic Sans MS"/>
      <family val="4"/>
    </font>
    <font>
      <sz val="36"/>
      <name val="Comic Sans MS"/>
      <family val="4"/>
    </font>
    <font>
      <b/>
      <sz val="36"/>
      <name val="Comic Sans MS"/>
      <family val="4"/>
    </font>
    <font>
      <sz val="22"/>
      <name val="Comic Sans MS"/>
      <family val="4"/>
    </font>
    <font>
      <b/>
      <sz val="72"/>
      <name val="Comic Sans MS"/>
      <family val="4"/>
    </font>
    <font>
      <b/>
      <sz val="30"/>
      <name val="Comic Sans MS"/>
      <family val="4"/>
    </font>
    <font>
      <sz val="72"/>
      <name val="Comic Sans MS"/>
      <family val="4"/>
    </font>
    <font>
      <sz val="28"/>
      <name val="Comic Sans MS"/>
      <family val="4"/>
    </font>
    <font>
      <b/>
      <sz val="48"/>
      <name val="Comic Sans MS"/>
      <family val="4"/>
    </font>
    <font>
      <sz val="48"/>
      <name val="Comic Sans MS"/>
      <family val="4"/>
    </font>
    <font>
      <b/>
      <sz val="32"/>
      <name val="Comic Sans MS"/>
      <family val="4"/>
    </font>
    <font>
      <sz val="8"/>
      <name val="Arial"/>
      <family val="0"/>
    </font>
    <font>
      <b/>
      <sz val="2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8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2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2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medium"/>
    </border>
    <border>
      <left style="thick"/>
      <right style="thick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right" vertical="center" wrapText="1"/>
    </xf>
    <xf numFmtId="0" fontId="14" fillId="2" borderId="10" xfId="0" applyFont="1" applyFill="1" applyBorder="1" applyAlignment="1">
      <alignment horizontal="right" vertical="center" wrapText="1"/>
    </xf>
    <xf numFmtId="0" fontId="14" fillId="2" borderId="11" xfId="0" applyFont="1" applyFill="1" applyBorder="1" applyAlignment="1">
      <alignment horizontal="right" vertical="center" wrapText="1"/>
    </xf>
    <xf numFmtId="0" fontId="14" fillId="2" borderId="12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2" borderId="9" xfId="0" applyFont="1" applyFill="1" applyBorder="1" applyAlignment="1" quotePrefix="1">
      <alignment horizontal="center" vertical="center"/>
    </xf>
    <xf numFmtId="0" fontId="20" fillId="2" borderId="12" xfId="0" applyFont="1" applyFill="1" applyBorder="1" applyAlignment="1" quotePrefix="1">
      <alignment horizontal="center" vertical="center"/>
    </xf>
    <xf numFmtId="3" fontId="20" fillId="0" borderId="9" xfId="0" applyNumberFormat="1" applyFont="1" applyFill="1" applyBorder="1" applyAlignment="1" quotePrefix="1">
      <alignment horizontal="center" vertical="center"/>
    </xf>
    <xf numFmtId="3" fontId="20" fillId="0" borderId="13" xfId="0" applyNumberFormat="1" applyFont="1" applyFill="1" applyBorder="1" applyAlignment="1">
      <alignment horizontal="center" vertical="center"/>
    </xf>
    <xf numFmtId="3" fontId="20" fillId="0" borderId="8" xfId="0" applyNumberFormat="1" applyFont="1" applyFill="1" applyBorder="1" applyAlignment="1" quotePrefix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10" xfId="0" applyNumberFormat="1" applyFont="1" applyFill="1" applyBorder="1" applyAlignment="1" quotePrefix="1">
      <alignment horizontal="center" vertical="center"/>
    </xf>
    <xf numFmtId="3" fontId="20" fillId="2" borderId="11" xfId="0" applyNumberFormat="1" applyFont="1" applyFill="1" applyBorder="1" applyAlignment="1" quotePrefix="1">
      <alignment horizontal="center" vertical="center"/>
    </xf>
    <xf numFmtId="3" fontId="20" fillId="0" borderId="8" xfId="0" applyNumberFormat="1" applyFont="1" applyFill="1" applyBorder="1" applyAlignment="1" quotePrefix="1">
      <alignment horizontal="center" vertical="center"/>
    </xf>
    <xf numFmtId="3" fontId="20" fillId="0" borderId="15" xfId="0" applyNumberFormat="1" applyFont="1" applyFill="1" applyBorder="1" applyAlignment="1" quotePrefix="1">
      <alignment horizontal="center" vertical="center" wrapText="1"/>
    </xf>
    <xf numFmtId="3" fontId="20" fillId="0" borderId="10" xfId="0" applyNumberFormat="1" applyFont="1" applyFill="1" applyBorder="1" applyAlignment="1" quotePrefix="1">
      <alignment horizontal="center" vertical="center" wrapText="1"/>
    </xf>
    <xf numFmtId="3" fontId="20" fillId="0" borderId="10" xfId="0" applyNumberFormat="1" applyFont="1" applyFill="1" applyBorder="1" applyAlignment="1" quotePrefix="1">
      <alignment horizontal="center" vertical="center"/>
    </xf>
    <xf numFmtId="3" fontId="20" fillId="0" borderId="12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center" vertical="center"/>
    </xf>
    <xf numFmtId="3" fontId="20" fillId="2" borderId="9" xfId="0" applyNumberFormat="1" applyFont="1" applyFill="1" applyBorder="1" applyAlignment="1" quotePrefix="1">
      <alignment horizontal="center" vertical="center"/>
    </xf>
    <xf numFmtId="3" fontId="20" fillId="2" borderId="12" xfId="0" applyNumberFormat="1" applyFont="1" applyFill="1" applyBorder="1" applyAlignment="1" quotePrefix="1">
      <alignment horizontal="center" vertical="center"/>
    </xf>
    <xf numFmtId="172" fontId="12" fillId="0" borderId="13" xfId="0" applyNumberFormat="1" applyFont="1" applyFill="1" applyBorder="1" applyAlignment="1">
      <alignment horizontal="right" vertical="center" wrapText="1"/>
    </xf>
    <xf numFmtId="172" fontId="12" fillId="0" borderId="14" xfId="0" applyNumberFormat="1" applyFont="1" applyFill="1" applyBorder="1" applyAlignment="1">
      <alignment horizontal="right" vertical="center" wrapText="1"/>
    </xf>
    <xf numFmtId="172" fontId="12" fillId="0" borderId="9" xfId="0" applyNumberFormat="1" applyFont="1" applyFill="1" applyBorder="1" applyAlignment="1" quotePrefix="1">
      <alignment horizontal="right" vertical="center" wrapText="1"/>
    </xf>
    <xf numFmtId="172" fontId="12" fillId="0" borderId="13" xfId="0" applyNumberFormat="1" applyFont="1" applyFill="1" applyBorder="1" applyAlignment="1">
      <alignment horizontal="right" vertical="center"/>
    </xf>
    <xf numFmtId="172" fontId="12" fillId="0" borderId="10" xfId="0" applyNumberFormat="1" applyFont="1" applyFill="1" applyBorder="1" applyAlignment="1">
      <alignment horizontal="right" vertical="center"/>
    </xf>
    <xf numFmtId="172" fontId="12" fillId="2" borderId="10" xfId="0" applyNumberFormat="1" applyFont="1" applyFill="1" applyBorder="1" applyAlignment="1">
      <alignment horizontal="right" vertical="center"/>
    </xf>
    <xf numFmtId="172" fontId="12" fillId="0" borderId="8" xfId="0" applyNumberFormat="1" applyFont="1" applyFill="1" applyBorder="1" applyAlignment="1">
      <alignment horizontal="right" vertical="center" wrapText="1"/>
    </xf>
    <xf numFmtId="172" fontId="12" fillId="2" borderId="10" xfId="0" applyNumberFormat="1" applyFont="1" applyFill="1" applyBorder="1" applyAlignment="1">
      <alignment horizontal="right" vertical="center" wrapText="1"/>
    </xf>
    <xf numFmtId="172" fontId="12" fillId="2" borderId="9" xfId="0" applyNumberFormat="1" applyFont="1" applyFill="1" applyBorder="1" applyAlignment="1">
      <alignment horizontal="right" vertical="center" wrapText="1"/>
    </xf>
    <xf numFmtId="172" fontId="12" fillId="0" borderId="8" xfId="0" applyNumberFormat="1" applyFont="1" applyFill="1" applyBorder="1" applyAlignment="1">
      <alignment horizontal="right" vertical="center"/>
    </xf>
    <xf numFmtId="172" fontId="12" fillId="0" borderId="15" xfId="0" applyNumberFormat="1" applyFont="1" applyFill="1" applyBorder="1" applyAlignment="1">
      <alignment horizontal="right" vertical="center" wrapText="1"/>
    </xf>
    <xf numFmtId="172" fontId="12" fillId="0" borderId="15" xfId="0" applyNumberFormat="1" applyFont="1" applyFill="1" applyBorder="1" applyAlignment="1">
      <alignment horizontal="right" vertical="center"/>
    </xf>
    <xf numFmtId="172" fontId="12" fillId="0" borderId="9" xfId="0" applyNumberFormat="1" applyFont="1" applyFill="1" applyBorder="1" applyAlignment="1">
      <alignment horizontal="right" vertical="center"/>
    </xf>
    <xf numFmtId="172" fontId="12" fillId="0" borderId="10" xfId="0" applyNumberFormat="1" applyFont="1" applyFill="1" applyBorder="1" applyAlignment="1">
      <alignment horizontal="right" vertical="center" wrapText="1"/>
    </xf>
    <xf numFmtId="172" fontId="12" fillId="0" borderId="12" xfId="0" applyNumberFormat="1" applyFont="1" applyFill="1" applyBorder="1" applyAlignment="1">
      <alignment horizontal="right" vertical="center"/>
    </xf>
    <xf numFmtId="172" fontId="12" fillId="2" borderId="12" xfId="0" applyNumberFormat="1" applyFont="1" applyFill="1" applyBorder="1" applyAlignment="1">
      <alignment horizontal="right" vertical="center"/>
    </xf>
    <xf numFmtId="172" fontId="12" fillId="0" borderId="9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73" fontId="20" fillId="0" borderId="13" xfId="0" applyNumberFormat="1" applyFont="1" applyFill="1" applyBorder="1" applyAlignment="1">
      <alignment horizontal="center" vertical="center"/>
    </xf>
    <xf numFmtId="173" fontId="20" fillId="0" borderId="9" xfId="0" applyNumberFormat="1" applyFont="1" applyFill="1" applyBorder="1" applyAlignment="1">
      <alignment horizontal="center" vertical="center"/>
    </xf>
    <xf numFmtId="172" fontId="20" fillId="0" borderId="8" xfId="0" applyNumberFormat="1" applyFont="1" applyFill="1" applyBorder="1" applyAlignment="1">
      <alignment horizontal="center" vertical="center" wrapText="1"/>
    </xf>
    <xf numFmtId="172" fontId="20" fillId="0" borderId="13" xfId="0" applyNumberFormat="1" applyFont="1" applyFill="1" applyBorder="1" applyAlignment="1">
      <alignment horizontal="center" vertical="center"/>
    </xf>
    <xf numFmtId="172" fontId="20" fillId="0" borderId="8" xfId="0" applyNumberFormat="1" applyFont="1" applyFill="1" applyBorder="1" applyAlignment="1">
      <alignment horizontal="center" vertical="center"/>
    </xf>
    <xf numFmtId="172" fontId="20" fillId="0" borderId="12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172" fontId="12" fillId="0" borderId="17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center" vertical="center" wrapText="1"/>
    </xf>
    <xf numFmtId="3" fontId="20" fillId="0" borderId="17" xfId="0" applyNumberFormat="1" applyFont="1" applyFill="1" applyBorder="1" applyAlignment="1" quotePrefix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 quotePrefix="1">
      <alignment horizontal="center" vertical="center" wrapText="1"/>
    </xf>
    <xf numFmtId="3" fontId="20" fillId="0" borderId="12" xfId="0" applyNumberFormat="1" applyFont="1" applyFill="1" applyBorder="1" applyAlignment="1" quotePrefix="1">
      <alignment horizontal="center" vertical="center" wrapText="1"/>
    </xf>
    <xf numFmtId="172" fontId="12" fillId="0" borderId="12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172" fontId="12" fillId="0" borderId="14" xfId="0" applyNumberFormat="1" applyFont="1" applyFill="1" applyBorder="1" applyAlignment="1">
      <alignment horizontal="right" vertical="center"/>
    </xf>
    <xf numFmtId="3" fontId="20" fillId="0" borderId="8" xfId="0" applyNumberFormat="1" applyFont="1" applyFill="1" applyBorder="1" applyAlignment="1">
      <alignment horizontal="center" vertical="center"/>
    </xf>
    <xf numFmtId="6" fontId="20" fillId="0" borderId="8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 quotePrefix="1">
      <alignment horizontal="center" vertical="center" wrapText="1"/>
    </xf>
    <xf numFmtId="172" fontId="12" fillId="0" borderId="11" xfId="0" applyNumberFormat="1" applyFont="1" applyFill="1" applyBorder="1" applyAlignment="1">
      <alignment horizontal="right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 quotePrefix="1">
      <alignment horizontal="center"/>
    </xf>
    <xf numFmtId="172" fontId="12" fillId="2" borderId="8" xfId="0" applyNumberFormat="1" applyFont="1" applyFill="1" applyBorder="1" applyAlignment="1">
      <alignment horizontal="right" vertical="center"/>
    </xf>
    <xf numFmtId="0" fontId="14" fillId="2" borderId="6" xfId="0" applyFont="1" applyFill="1" applyBorder="1" applyAlignment="1">
      <alignment horizontal="center"/>
    </xf>
    <xf numFmtId="0" fontId="24" fillId="0" borderId="8" xfId="0" applyFont="1" applyBorder="1" applyAlignment="1">
      <alignment horizontal="center" vertical="center" wrapText="1"/>
    </xf>
    <xf numFmtId="173" fontId="20" fillId="0" borderId="8" xfId="0" applyNumberFormat="1" applyFont="1" applyFill="1" applyBorder="1" applyAlignment="1">
      <alignment horizontal="center" vertical="center" wrapText="1"/>
    </xf>
    <xf numFmtId="173" fontId="20" fillId="0" borderId="14" xfId="0" applyNumberFormat="1" applyFont="1" applyFill="1" applyBorder="1" applyAlignment="1">
      <alignment horizontal="center" vertical="center"/>
    </xf>
    <xf numFmtId="173" fontId="20" fillId="2" borderId="10" xfId="0" applyNumberFormat="1" applyFont="1" applyFill="1" applyBorder="1" applyAlignment="1">
      <alignment horizontal="center" vertical="center"/>
    </xf>
    <xf numFmtId="173" fontId="20" fillId="2" borderId="11" xfId="0" applyNumberFormat="1" applyFont="1" applyFill="1" applyBorder="1" applyAlignment="1">
      <alignment horizontal="center" vertical="center"/>
    </xf>
    <xf numFmtId="173" fontId="20" fillId="0" borderId="15" xfId="0" applyNumberFormat="1" applyFont="1" applyFill="1" applyBorder="1" applyAlignment="1">
      <alignment horizontal="center" vertical="center" wrapText="1"/>
    </xf>
    <xf numFmtId="173" fontId="20" fillId="0" borderId="13" xfId="0" applyNumberFormat="1" applyFont="1" applyFill="1" applyBorder="1" applyAlignment="1">
      <alignment horizontal="center" vertical="center" wrapText="1"/>
    </xf>
    <xf numFmtId="173" fontId="20" fillId="0" borderId="11" xfId="0" applyNumberFormat="1" applyFont="1" applyFill="1" applyBorder="1" applyAlignment="1">
      <alignment horizontal="center" vertical="center" wrapText="1"/>
    </xf>
    <xf numFmtId="173" fontId="20" fillId="0" borderId="12" xfId="0" applyNumberFormat="1" applyFont="1" applyFill="1" applyBorder="1" applyAlignment="1">
      <alignment horizontal="center" vertical="center" wrapText="1"/>
    </xf>
    <xf numFmtId="173" fontId="20" fillId="0" borderId="8" xfId="0" applyNumberFormat="1" applyFont="1" applyFill="1" applyBorder="1" applyAlignment="1">
      <alignment horizontal="center" vertical="center"/>
    </xf>
    <xf numFmtId="173" fontId="20" fillId="0" borderId="17" xfId="0" applyNumberFormat="1" applyFont="1" applyFill="1" applyBorder="1" applyAlignment="1">
      <alignment horizontal="center" vertical="center" wrapText="1"/>
    </xf>
    <xf numFmtId="173" fontId="20" fillId="0" borderId="10" xfId="0" applyNumberFormat="1" applyFont="1" applyFill="1" applyBorder="1" applyAlignment="1">
      <alignment horizontal="center" vertical="center" wrapText="1"/>
    </xf>
    <xf numFmtId="173" fontId="20" fillId="0" borderId="9" xfId="0" applyNumberFormat="1" applyFont="1" applyFill="1" applyBorder="1" applyAlignment="1">
      <alignment horizontal="center" vertical="center" wrapText="1"/>
    </xf>
    <xf numFmtId="173" fontId="20" fillId="2" borderId="8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/>
    </xf>
    <xf numFmtId="173" fontId="20" fillId="0" borderId="10" xfId="0" applyNumberFormat="1" applyFont="1" applyFill="1" applyBorder="1" applyAlignment="1">
      <alignment horizontal="center" vertical="center"/>
    </xf>
    <xf numFmtId="173" fontId="20" fillId="2" borderId="9" xfId="0" applyNumberFormat="1" applyFont="1" applyFill="1" applyBorder="1" applyAlignment="1">
      <alignment horizontal="center" vertical="center"/>
    </xf>
    <xf numFmtId="173" fontId="20" fillId="2" borderId="12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/>
    </xf>
    <xf numFmtId="0" fontId="27" fillId="2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4" fillId="0" borderId="15" xfId="0" applyNumberFormat="1" applyFont="1" applyFill="1" applyBorder="1" applyAlignment="1" quotePrefix="1">
      <alignment horizontal="center" vertical="center" wrapText="1"/>
    </xf>
    <xf numFmtId="0" fontId="14" fillId="0" borderId="11" xfId="0" applyNumberFormat="1" applyFont="1" applyFill="1" applyBorder="1" applyAlignment="1" quotePrefix="1">
      <alignment horizontal="center" vertical="center" wrapText="1"/>
    </xf>
    <xf numFmtId="0" fontId="14" fillId="0" borderId="17" xfId="0" applyNumberFormat="1" applyFont="1" applyFill="1" applyBorder="1" applyAlignment="1" quotePrefix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/>
    </xf>
    <xf numFmtId="0" fontId="14" fillId="0" borderId="15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37" fillId="0" borderId="0" xfId="0" applyNumberFormat="1" applyFont="1" applyFill="1" applyBorder="1" applyAlignment="1" quotePrefix="1">
      <alignment horizontal="center" vertical="center" wrapText="1"/>
    </xf>
    <xf numFmtId="0" fontId="37" fillId="0" borderId="25" xfId="0" applyNumberFormat="1" applyFont="1" applyFill="1" applyBorder="1" applyAlignment="1">
      <alignment horizontal="center" vertical="center" wrapText="1"/>
    </xf>
    <xf numFmtId="0" fontId="40" fillId="0" borderId="26" xfId="0" applyNumberFormat="1" applyFont="1" applyFill="1" applyBorder="1" applyAlignment="1">
      <alignment horizontal="center" vertical="center" wrapText="1"/>
    </xf>
    <xf numFmtId="0" fontId="37" fillId="0" borderId="4" xfId="0" applyNumberFormat="1" applyFont="1" applyFill="1" applyBorder="1" applyAlignment="1" quotePrefix="1">
      <alignment horizontal="center" vertical="center" wrapText="1"/>
    </xf>
    <xf numFmtId="0" fontId="37" fillId="0" borderId="27" xfId="0" applyNumberFormat="1" applyFont="1" applyFill="1" applyBorder="1" applyAlignment="1">
      <alignment horizontal="center" vertical="center" wrapText="1"/>
    </xf>
    <xf numFmtId="0" fontId="40" fillId="0" borderId="28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40" xfId="0" applyFont="1" applyBorder="1" applyAlignment="1">
      <alignment horizontal="left" vertical="center" wrapText="1"/>
    </xf>
    <xf numFmtId="0" fontId="42" fillId="0" borderId="36" xfId="0" applyFont="1" applyBorder="1" applyAlignment="1">
      <alignment horizontal="left" vertical="center" wrapText="1"/>
    </xf>
    <xf numFmtId="0" fontId="42" fillId="0" borderId="38" xfId="0" applyFont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3" fillId="0" borderId="18" xfId="0" applyFont="1" applyFill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43" fillId="0" borderId="42" xfId="0" applyFont="1" applyFill="1" applyBorder="1" applyAlignment="1">
      <alignment horizontal="left" vertical="center" wrapText="1"/>
    </xf>
    <xf numFmtId="0" fontId="43" fillId="0" borderId="43" xfId="0" applyFont="1" applyFill="1" applyBorder="1" applyAlignment="1">
      <alignment horizontal="left" vertical="center" wrapText="1"/>
    </xf>
    <xf numFmtId="0" fontId="43" fillId="0" borderId="34" xfId="0" applyFont="1" applyFill="1" applyBorder="1" applyAlignment="1">
      <alignment horizontal="left" vertical="center" wrapText="1"/>
    </xf>
    <xf numFmtId="0" fontId="43" fillId="0" borderId="31" xfId="0" applyFont="1" applyFill="1" applyBorder="1" applyAlignment="1">
      <alignment horizontal="left" vertical="center" wrapText="1"/>
    </xf>
    <xf numFmtId="0" fontId="43" fillId="0" borderId="44" xfId="0" applyFont="1" applyBorder="1" applyAlignment="1">
      <alignment horizontal="left" vertical="center" wrapText="1"/>
    </xf>
    <xf numFmtId="0" fontId="43" fillId="0" borderId="44" xfId="0" applyFont="1" applyFill="1" applyBorder="1" applyAlignment="1">
      <alignment horizontal="left" vertical="center" wrapText="1"/>
    </xf>
    <xf numFmtId="0" fontId="43" fillId="0" borderId="45" xfId="0" applyFont="1" applyFill="1" applyBorder="1" applyAlignment="1">
      <alignment horizontal="left" vertical="center" wrapText="1"/>
    </xf>
    <xf numFmtId="0" fontId="43" fillId="0" borderId="46" xfId="0" applyFont="1" applyFill="1" applyBorder="1" applyAlignment="1">
      <alignment horizontal="left" vertical="center" wrapText="1"/>
    </xf>
    <xf numFmtId="173" fontId="43" fillId="0" borderId="46" xfId="0" applyNumberFormat="1" applyFont="1" applyFill="1" applyBorder="1" applyAlignment="1">
      <alignment horizontal="left" vertical="center" wrapText="1"/>
    </xf>
    <xf numFmtId="3" fontId="43" fillId="0" borderId="45" xfId="0" applyNumberFormat="1" applyFont="1" applyFill="1" applyBorder="1" applyAlignment="1" quotePrefix="1">
      <alignment horizontal="left" vertical="center" wrapText="1"/>
    </xf>
    <xf numFmtId="172" fontId="43" fillId="0" borderId="46" xfId="0" applyNumberFormat="1" applyFont="1" applyFill="1" applyBorder="1" applyAlignment="1">
      <alignment horizontal="left" vertical="center" wrapText="1"/>
    </xf>
    <xf numFmtId="0" fontId="43" fillId="0" borderId="29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25" xfId="0" applyFont="1" applyFill="1" applyBorder="1" applyAlignment="1">
      <alignment horizontal="left" vertical="center" wrapText="1"/>
    </xf>
    <xf numFmtId="173" fontId="43" fillId="0" borderId="25" xfId="0" applyNumberFormat="1" applyFont="1" applyFill="1" applyBorder="1" applyAlignment="1">
      <alignment horizontal="left" vertical="center" wrapText="1"/>
    </xf>
    <xf numFmtId="3" fontId="43" fillId="0" borderId="0" xfId="0" applyNumberFormat="1" applyFont="1" applyFill="1" applyBorder="1" applyAlignment="1" quotePrefix="1">
      <alignment horizontal="left" vertical="center" wrapText="1"/>
    </xf>
    <xf numFmtId="172" fontId="43" fillId="0" borderId="25" xfId="0" applyNumberFormat="1" applyFont="1" applyFill="1" applyBorder="1" applyAlignment="1">
      <alignment horizontal="left" vertical="center" wrapText="1"/>
    </xf>
    <xf numFmtId="0" fontId="43" fillId="0" borderId="25" xfId="0" applyFont="1" applyFill="1" applyBorder="1" applyAlignment="1">
      <alignment horizontal="left" vertical="center" wrapText="1"/>
    </xf>
    <xf numFmtId="0" fontId="43" fillId="0" borderId="47" xfId="0" applyFont="1" applyFill="1" applyBorder="1" applyAlignment="1">
      <alignment horizontal="left" vertical="center" wrapText="1"/>
    </xf>
    <xf numFmtId="0" fontId="43" fillId="0" borderId="48" xfId="0" applyFont="1" applyFill="1" applyBorder="1" applyAlignment="1">
      <alignment horizontal="left" vertical="center" wrapText="1"/>
    </xf>
    <xf numFmtId="173" fontId="43" fillId="0" borderId="48" xfId="0" applyNumberFormat="1" applyFont="1" applyFill="1" applyBorder="1" applyAlignment="1">
      <alignment horizontal="left" vertical="center" wrapText="1"/>
    </xf>
    <xf numFmtId="3" fontId="43" fillId="0" borderId="47" xfId="0" applyNumberFormat="1" applyFont="1" applyFill="1" applyBorder="1" applyAlignment="1" quotePrefix="1">
      <alignment horizontal="left" vertical="center" wrapText="1"/>
    </xf>
    <xf numFmtId="172" fontId="43" fillId="0" borderId="48" xfId="0" applyNumberFormat="1" applyFont="1" applyFill="1" applyBorder="1" applyAlignment="1">
      <alignment horizontal="left" vertical="center" wrapText="1"/>
    </xf>
    <xf numFmtId="0" fontId="43" fillId="0" borderId="27" xfId="0" applyFont="1" applyFill="1" applyBorder="1" applyAlignment="1">
      <alignment horizontal="left" vertical="center" wrapText="1"/>
    </xf>
    <xf numFmtId="0" fontId="43" fillId="0" borderId="45" xfId="0" applyFont="1" applyBorder="1" applyAlignment="1">
      <alignment horizontal="left" vertical="center" wrapText="1"/>
    </xf>
    <xf numFmtId="0" fontId="43" fillId="0" borderId="46" xfId="0" applyFont="1" applyBorder="1" applyAlignment="1">
      <alignment horizontal="left" vertical="center" wrapText="1"/>
    </xf>
    <xf numFmtId="173" fontId="43" fillId="0" borderId="46" xfId="0" applyNumberFormat="1" applyFont="1" applyFill="1" applyBorder="1" applyAlignment="1">
      <alignment horizontal="left" vertical="center"/>
    </xf>
    <xf numFmtId="3" fontId="43" fillId="0" borderId="45" xfId="0" applyNumberFormat="1" applyFont="1" applyFill="1" applyBorder="1" applyAlignment="1">
      <alignment horizontal="left" vertical="center"/>
    </xf>
    <xf numFmtId="0" fontId="43" fillId="0" borderId="31" xfId="0" applyFont="1" applyBorder="1" applyAlignment="1">
      <alignment horizontal="left" vertical="center" wrapText="1"/>
    </xf>
    <xf numFmtId="0" fontId="43" fillId="0" borderId="49" xfId="0" applyFont="1" applyBorder="1" applyAlignment="1">
      <alignment horizontal="left" vertical="center" wrapText="1"/>
    </xf>
    <xf numFmtId="0" fontId="43" fillId="0" borderId="50" xfId="0" applyFont="1" applyBorder="1" applyAlignment="1">
      <alignment horizontal="left" vertical="center" wrapText="1"/>
    </xf>
    <xf numFmtId="173" fontId="43" fillId="0" borderId="50" xfId="0" applyNumberFormat="1" applyFont="1" applyFill="1" applyBorder="1" applyAlignment="1">
      <alignment horizontal="left" vertical="center"/>
    </xf>
    <xf numFmtId="3" fontId="43" fillId="0" borderId="49" xfId="0" applyNumberFormat="1" applyFont="1" applyFill="1" applyBorder="1" applyAlignment="1">
      <alignment horizontal="left" vertical="center"/>
    </xf>
    <xf numFmtId="172" fontId="43" fillId="0" borderId="50" xfId="0" applyNumberFormat="1" applyFont="1" applyFill="1" applyBorder="1" applyAlignment="1">
      <alignment horizontal="left" vertical="center" wrapText="1"/>
    </xf>
    <xf numFmtId="0" fontId="43" fillId="0" borderId="25" xfId="0" applyFont="1" applyBorder="1" applyAlignment="1">
      <alignment horizontal="left" vertical="center" wrapText="1"/>
    </xf>
    <xf numFmtId="0" fontId="43" fillId="0" borderId="51" xfId="0" applyFont="1" applyBorder="1" applyAlignment="1">
      <alignment horizontal="left" vertical="center" wrapText="1"/>
    </xf>
    <xf numFmtId="0" fontId="43" fillId="0" borderId="52" xfId="0" applyFont="1" applyBorder="1" applyAlignment="1">
      <alignment horizontal="left" vertical="center" wrapText="1"/>
    </xf>
    <xf numFmtId="0" fontId="43" fillId="0" borderId="51" xfId="0" applyFont="1" applyFill="1" applyBorder="1" applyAlignment="1">
      <alignment horizontal="left" vertical="center" wrapText="1"/>
    </xf>
    <xf numFmtId="173" fontId="43" fillId="0" borderId="52" xfId="0" applyNumberFormat="1" applyFont="1" applyFill="1" applyBorder="1" applyAlignment="1">
      <alignment horizontal="left" vertical="center"/>
    </xf>
    <xf numFmtId="3" fontId="43" fillId="0" borderId="51" xfId="0" applyNumberFormat="1" applyFont="1" applyFill="1" applyBorder="1" applyAlignment="1" quotePrefix="1">
      <alignment horizontal="left" vertical="center"/>
    </xf>
    <xf numFmtId="0" fontId="43" fillId="2" borderId="53" xfId="0" applyFont="1" applyFill="1" applyBorder="1" applyAlignment="1">
      <alignment horizontal="left" vertical="center" wrapText="1"/>
    </xf>
    <xf numFmtId="0" fontId="43" fillId="2" borderId="54" xfId="0" applyFont="1" applyFill="1" applyBorder="1" applyAlignment="1">
      <alignment horizontal="left" vertical="center" wrapText="1"/>
    </xf>
    <xf numFmtId="173" fontId="43" fillId="2" borderId="54" xfId="0" applyNumberFormat="1" applyFont="1" applyFill="1" applyBorder="1" applyAlignment="1">
      <alignment horizontal="left" vertical="center"/>
    </xf>
    <xf numFmtId="3" fontId="43" fillId="2" borderId="53" xfId="0" applyNumberFormat="1" applyFont="1" applyFill="1" applyBorder="1" applyAlignment="1" quotePrefix="1">
      <alignment horizontal="left" vertical="center"/>
    </xf>
    <xf numFmtId="172" fontId="43" fillId="2" borderId="54" xfId="0" applyNumberFormat="1" applyFont="1" applyFill="1" applyBorder="1" applyAlignment="1">
      <alignment horizontal="left" vertical="center" wrapText="1"/>
    </xf>
    <xf numFmtId="0" fontId="43" fillId="2" borderId="0" xfId="0" applyFont="1" applyFill="1" applyBorder="1" applyAlignment="1">
      <alignment horizontal="left" vertical="center" wrapText="1"/>
    </xf>
    <xf numFmtId="0" fontId="43" fillId="2" borderId="25" xfId="0" applyFont="1" applyFill="1" applyBorder="1" applyAlignment="1">
      <alignment horizontal="left" vertical="center" wrapText="1"/>
    </xf>
    <xf numFmtId="173" fontId="43" fillId="2" borderId="25" xfId="0" applyNumberFormat="1" applyFont="1" applyFill="1" applyBorder="1" applyAlignment="1">
      <alignment horizontal="left" vertical="center"/>
    </xf>
    <xf numFmtId="3" fontId="43" fillId="2" borderId="0" xfId="0" applyNumberFormat="1" applyFont="1" applyFill="1" applyBorder="1" applyAlignment="1" quotePrefix="1">
      <alignment horizontal="left" vertical="center"/>
    </xf>
    <xf numFmtId="172" fontId="43" fillId="2" borderId="52" xfId="0" applyNumberFormat="1" applyFont="1" applyFill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1" xfId="0" applyFont="1" applyFill="1" applyBorder="1" applyAlignment="1">
      <alignment horizontal="left" vertical="center" wrapText="1"/>
    </xf>
    <xf numFmtId="0" fontId="43" fillId="0" borderId="6" xfId="0" applyFont="1" applyFill="1" applyBorder="1" applyAlignment="1">
      <alignment horizontal="left" vertical="center" wrapText="1"/>
    </xf>
    <xf numFmtId="172" fontId="43" fillId="0" borderId="31" xfId="0" applyNumberFormat="1" applyFont="1" applyFill="1" applyBorder="1" applyAlignment="1">
      <alignment horizontal="left" vertical="center" wrapText="1"/>
    </xf>
    <xf numFmtId="3" fontId="43" fillId="0" borderId="6" xfId="0" applyNumberFormat="1" applyFont="1" applyFill="1" applyBorder="1" applyAlignment="1" quotePrefix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  <xf numFmtId="0" fontId="43" fillId="0" borderId="4" xfId="0" applyFont="1" applyBorder="1" applyAlignment="1">
      <alignment horizontal="left" vertical="center" wrapText="1"/>
    </xf>
    <xf numFmtId="0" fontId="43" fillId="0" borderId="27" xfId="0" applyFont="1" applyFill="1" applyBorder="1" applyAlignment="1">
      <alignment horizontal="left" vertical="center" wrapText="1"/>
    </xf>
    <xf numFmtId="0" fontId="43" fillId="0" borderId="4" xfId="0" applyFont="1" applyFill="1" applyBorder="1" applyAlignment="1">
      <alignment horizontal="left" vertical="center" wrapText="1"/>
    </xf>
    <xf numFmtId="173" fontId="43" fillId="0" borderId="31" xfId="0" applyNumberFormat="1" applyFont="1" applyFill="1" applyBorder="1" applyAlignment="1">
      <alignment horizontal="left" vertical="center" wrapText="1"/>
    </xf>
    <xf numFmtId="3" fontId="43" fillId="0" borderId="4" xfId="0" applyNumberFormat="1" applyFont="1" applyFill="1" applyBorder="1" applyAlignment="1">
      <alignment horizontal="left" vertical="center" wrapText="1"/>
    </xf>
    <xf numFmtId="0" fontId="43" fillId="0" borderId="6" xfId="0" applyFont="1" applyBorder="1" applyAlignment="1">
      <alignment horizontal="left" vertical="center" wrapText="1"/>
    </xf>
    <xf numFmtId="173" fontId="43" fillId="0" borderId="31" xfId="0" applyNumberFormat="1" applyFont="1" applyFill="1" applyBorder="1" applyAlignment="1">
      <alignment horizontal="left" vertical="center"/>
    </xf>
    <xf numFmtId="3" fontId="43" fillId="0" borderId="6" xfId="0" applyNumberFormat="1" applyFont="1" applyFill="1" applyBorder="1" applyAlignment="1" quotePrefix="1">
      <alignment horizontal="left" vertical="center"/>
    </xf>
    <xf numFmtId="172" fontId="43" fillId="0" borderId="31" xfId="0" applyNumberFormat="1" applyFont="1" applyFill="1" applyBorder="1" applyAlignment="1">
      <alignment horizontal="left" vertical="center"/>
    </xf>
    <xf numFmtId="0" fontId="43" fillId="0" borderId="2" xfId="0" applyFont="1" applyFill="1" applyBorder="1" applyAlignment="1">
      <alignment horizontal="left" vertical="center" wrapText="1"/>
    </xf>
    <xf numFmtId="0" fontId="43" fillId="0" borderId="29" xfId="0" applyFont="1" applyFill="1" applyBorder="1" applyAlignment="1">
      <alignment horizontal="left" vertical="center" wrapText="1"/>
    </xf>
    <xf numFmtId="173" fontId="43" fillId="0" borderId="29" xfId="0" applyNumberFormat="1" applyFont="1" applyFill="1" applyBorder="1" applyAlignment="1">
      <alignment horizontal="left" vertical="center" wrapText="1"/>
    </xf>
    <xf numFmtId="3" fontId="43" fillId="0" borderId="2" xfId="0" applyNumberFormat="1" applyFont="1" applyFill="1" applyBorder="1" applyAlignment="1" quotePrefix="1">
      <alignment horizontal="left" vertical="center" wrapText="1"/>
    </xf>
    <xf numFmtId="172" fontId="43" fillId="0" borderId="29" xfId="0" applyNumberFormat="1" applyFont="1" applyFill="1" applyBorder="1" applyAlignment="1">
      <alignment horizontal="left" vertical="center" wrapText="1"/>
    </xf>
    <xf numFmtId="173" fontId="43" fillId="0" borderId="27" xfId="0" applyNumberFormat="1" applyFont="1" applyFill="1" applyBorder="1" applyAlignment="1">
      <alignment horizontal="left" vertical="center" wrapText="1"/>
    </xf>
    <xf numFmtId="3" fontId="43" fillId="0" borderId="4" xfId="0" applyNumberFormat="1" applyFont="1" applyFill="1" applyBorder="1" applyAlignment="1" quotePrefix="1">
      <alignment horizontal="left" vertical="center" wrapText="1"/>
    </xf>
    <xf numFmtId="172" fontId="43" fillId="0" borderId="27" xfId="0" applyNumberFormat="1" applyFont="1" applyFill="1" applyBorder="1" applyAlignment="1">
      <alignment horizontal="left" vertical="center" wrapText="1"/>
    </xf>
    <xf numFmtId="0" fontId="43" fillId="0" borderId="54" xfId="0" applyFont="1" applyFill="1" applyBorder="1" applyAlignment="1">
      <alignment horizontal="left" vertical="center" wrapText="1"/>
    </xf>
    <xf numFmtId="0" fontId="43" fillId="0" borderId="2" xfId="0" applyFont="1" applyBorder="1" applyAlignment="1">
      <alignment horizontal="left" vertical="center" wrapText="1"/>
    </xf>
    <xf numFmtId="0" fontId="43" fillId="0" borderId="53" xfId="0" applyFont="1" applyFill="1" applyBorder="1" applyAlignment="1">
      <alignment horizontal="left" vertical="center" wrapText="1"/>
    </xf>
    <xf numFmtId="0" fontId="43" fillId="0" borderId="53" xfId="0" applyFont="1" applyBorder="1" applyAlignment="1">
      <alignment horizontal="left" vertical="center" wrapText="1"/>
    </xf>
    <xf numFmtId="173" fontId="43" fillId="0" borderId="54" xfId="0" applyNumberFormat="1" applyFont="1" applyFill="1" applyBorder="1" applyAlignment="1">
      <alignment horizontal="left" vertical="center" wrapText="1"/>
    </xf>
    <xf numFmtId="3" fontId="43" fillId="0" borderId="53" xfId="0" applyNumberFormat="1" applyFont="1" applyFill="1" applyBorder="1" applyAlignment="1" quotePrefix="1">
      <alignment horizontal="left" vertical="center" wrapText="1"/>
    </xf>
    <xf numFmtId="172" fontId="43" fillId="0" borderId="54" xfId="0" applyNumberFormat="1" applyFont="1" applyFill="1" applyBorder="1" applyAlignment="1">
      <alignment horizontal="left" vertical="center" wrapText="1"/>
    </xf>
    <xf numFmtId="0" fontId="43" fillId="0" borderId="52" xfId="0" applyFont="1" applyFill="1" applyBorder="1" applyAlignment="1">
      <alignment horizontal="left" vertical="center" wrapText="1"/>
    </xf>
    <xf numFmtId="173" fontId="43" fillId="0" borderId="52" xfId="0" applyNumberFormat="1" applyFont="1" applyFill="1" applyBorder="1" applyAlignment="1">
      <alignment horizontal="left" vertical="center" wrapText="1"/>
    </xf>
    <xf numFmtId="172" fontId="43" fillId="0" borderId="52" xfId="0" applyNumberFormat="1" applyFont="1" applyFill="1" applyBorder="1" applyAlignment="1">
      <alignment horizontal="left" vertical="center" wrapText="1"/>
    </xf>
    <xf numFmtId="3" fontId="43" fillId="0" borderId="53" xfId="0" applyNumberFormat="1" applyFont="1" applyFill="1" applyBorder="1" applyAlignment="1" quotePrefix="1">
      <alignment horizontal="left" vertical="center"/>
    </xf>
    <xf numFmtId="172" fontId="43" fillId="0" borderId="54" xfId="0" applyNumberFormat="1" applyFont="1" applyFill="1" applyBorder="1" applyAlignment="1">
      <alignment horizontal="left" vertical="center"/>
    </xf>
    <xf numFmtId="172" fontId="43" fillId="0" borderId="52" xfId="0" applyNumberFormat="1" applyFont="1" applyFill="1" applyBorder="1" applyAlignment="1">
      <alignment horizontal="left" vertical="center"/>
    </xf>
    <xf numFmtId="0" fontId="43" fillId="2" borderId="6" xfId="0" applyFont="1" applyFill="1" applyBorder="1" applyAlignment="1">
      <alignment horizontal="left"/>
    </xf>
    <xf numFmtId="0" fontId="43" fillId="2" borderId="31" xfId="0" applyFont="1" applyFill="1" applyBorder="1" applyAlignment="1">
      <alignment horizontal="left"/>
    </xf>
    <xf numFmtId="0" fontId="43" fillId="2" borderId="6" xfId="0" applyFont="1" applyFill="1" applyBorder="1" applyAlignment="1">
      <alignment horizontal="left" vertical="center" wrapText="1"/>
    </xf>
    <xf numFmtId="173" fontId="43" fillId="2" borderId="31" xfId="0" applyNumberFormat="1" applyFont="1" applyFill="1" applyBorder="1" applyAlignment="1">
      <alignment horizontal="left" vertical="center" wrapText="1"/>
    </xf>
    <xf numFmtId="0" fontId="43" fillId="2" borderId="6" xfId="0" applyFont="1" applyFill="1" applyBorder="1" applyAlignment="1" quotePrefix="1">
      <alignment horizontal="left"/>
    </xf>
    <xf numFmtId="172" fontId="43" fillId="2" borderId="31" xfId="0" applyNumberFormat="1" applyFont="1" applyFill="1" applyBorder="1" applyAlignment="1">
      <alignment horizontal="left" vertical="center"/>
    </xf>
    <xf numFmtId="172" fontId="43" fillId="0" borderId="46" xfId="0" applyNumberFormat="1" applyFont="1" applyFill="1" applyBorder="1" applyAlignment="1">
      <alignment horizontal="left" vertical="center"/>
    </xf>
    <xf numFmtId="172" fontId="43" fillId="0" borderId="48" xfId="0" applyNumberFormat="1" applyFont="1" applyFill="1" applyBorder="1" applyAlignment="1">
      <alignment horizontal="left" vertical="center"/>
    </xf>
    <xf numFmtId="3" fontId="43" fillId="0" borderId="47" xfId="0" applyNumberFormat="1" applyFont="1" applyFill="1" applyBorder="1" applyAlignment="1">
      <alignment horizontal="left" vertical="center"/>
    </xf>
    <xf numFmtId="0" fontId="43" fillId="0" borderId="27" xfId="0" applyFont="1" applyBorder="1" applyAlignment="1">
      <alignment horizontal="left"/>
    </xf>
    <xf numFmtId="6" fontId="43" fillId="0" borderId="6" xfId="0" applyNumberFormat="1" applyFont="1" applyFill="1" applyBorder="1" applyAlignment="1">
      <alignment horizontal="left" vertical="center" wrapText="1"/>
    </xf>
    <xf numFmtId="3" fontId="43" fillId="0" borderId="6" xfId="0" applyNumberFormat="1" applyFont="1" applyFill="1" applyBorder="1" applyAlignment="1">
      <alignment horizontal="left" vertical="center"/>
    </xf>
    <xf numFmtId="0" fontId="43" fillId="0" borderId="49" xfId="0" applyFont="1" applyFill="1" applyBorder="1" applyAlignment="1">
      <alignment horizontal="left" vertical="center" wrapText="1"/>
    </xf>
    <xf numFmtId="0" fontId="43" fillId="0" borderId="50" xfId="0" applyFont="1" applyFill="1" applyBorder="1" applyAlignment="1">
      <alignment horizontal="left" vertical="center" wrapText="1"/>
    </xf>
    <xf numFmtId="0" fontId="43" fillId="0" borderId="49" xfId="0" applyFont="1" applyFill="1" applyBorder="1" applyAlignment="1">
      <alignment horizontal="left" vertical="center"/>
    </xf>
    <xf numFmtId="172" fontId="43" fillId="0" borderId="50" xfId="0" applyNumberFormat="1" applyFont="1" applyFill="1" applyBorder="1" applyAlignment="1">
      <alignment horizontal="left" vertical="center"/>
    </xf>
    <xf numFmtId="0" fontId="43" fillId="0" borderId="25" xfId="0" applyNumberFormat="1" applyFont="1" applyFill="1" applyBorder="1" applyAlignment="1">
      <alignment horizontal="left" vertical="center" wrapText="1"/>
    </xf>
    <xf numFmtId="0" fontId="43" fillId="0" borderId="53" xfId="0" applyFont="1" applyFill="1" applyBorder="1" applyAlignment="1">
      <alignment horizontal="left" vertical="center"/>
    </xf>
    <xf numFmtId="173" fontId="43" fillId="0" borderId="54" xfId="0" applyNumberFormat="1" applyFont="1" applyFill="1" applyBorder="1" applyAlignment="1">
      <alignment horizontal="left" vertical="center"/>
    </xf>
    <xf numFmtId="3" fontId="43" fillId="0" borderId="53" xfId="0" applyNumberFormat="1" applyFont="1" applyFill="1" applyBorder="1" applyAlignment="1">
      <alignment horizontal="left" vertical="center"/>
    </xf>
    <xf numFmtId="0" fontId="43" fillId="0" borderId="51" xfId="0" applyFont="1" applyFill="1" applyBorder="1" applyAlignment="1">
      <alignment horizontal="left" vertical="center"/>
    </xf>
    <xf numFmtId="0" fontId="43" fillId="2" borderId="51" xfId="0" applyFont="1" applyFill="1" applyBorder="1" applyAlignment="1">
      <alignment horizontal="left" vertical="center" wrapText="1"/>
    </xf>
    <xf numFmtId="0" fontId="43" fillId="2" borderId="52" xfId="0" applyFont="1" applyFill="1" applyBorder="1" applyAlignment="1">
      <alignment horizontal="left" vertical="center" wrapText="1"/>
    </xf>
    <xf numFmtId="0" fontId="43" fillId="2" borderId="51" xfId="0" applyFont="1" applyFill="1" applyBorder="1" applyAlignment="1" quotePrefix="1">
      <alignment horizontal="left" vertical="center"/>
    </xf>
    <xf numFmtId="173" fontId="43" fillId="2" borderId="52" xfId="0" applyNumberFormat="1" applyFont="1" applyFill="1" applyBorder="1" applyAlignment="1">
      <alignment horizontal="left" vertical="center"/>
    </xf>
    <xf numFmtId="3" fontId="43" fillId="2" borderId="51" xfId="0" applyNumberFormat="1" applyFont="1" applyFill="1" applyBorder="1" applyAlignment="1" quotePrefix="1">
      <alignment horizontal="left" vertical="center"/>
    </xf>
    <xf numFmtId="172" fontId="43" fillId="2" borderId="54" xfId="0" applyNumberFormat="1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vertical="center" wrapText="1"/>
    </xf>
    <xf numFmtId="0" fontId="43" fillId="2" borderId="48" xfId="0" applyFont="1" applyFill="1" applyBorder="1" applyAlignment="1">
      <alignment horizontal="left" vertical="center" wrapText="1"/>
    </xf>
    <xf numFmtId="0" fontId="43" fillId="2" borderId="47" xfId="0" applyFont="1" applyFill="1" applyBorder="1" applyAlignment="1" quotePrefix="1">
      <alignment horizontal="left" vertical="center"/>
    </xf>
    <xf numFmtId="173" fontId="43" fillId="2" borderId="48" xfId="0" applyNumberFormat="1" applyFont="1" applyFill="1" applyBorder="1" applyAlignment="1">
      <alignment horizontal="left" vertical="center"/>
    </xf>
    <xf numFmtId="3" fontId="43" fillId="2" borderId="47" xfId="0" applyNumberFormat="1" applyFont="1" applyFill="1" applyBorder="1" applyAlignment="1" quotePrefix="1">
      <alignment horizontal="left" vertical="center"/>
    </xf>
    <xf numFmtId="172" fontId="43" fillId="2" borderId="48" xfId="0" applyNumberFormat="1" applyFont="1" applyFill="1" applyBorder="1" applyAlignment="1">
      <alignment horizontal="left" vertical="center"/>
    </xf>
    <xf numFmtId="0" fontId="43" fillId="0" borderId="27" xfId="0" applyNumberFormat="1" applyFont="1" applyFill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2" borderId="2" xfId="0" applyFont="1" applyFill="1" applyBorder="1" applyAlignment="1">
      <alignment horizontal="left"/>
    </xf>
    <xf numFmtId="0" fontId="43" fillId="2" borderId="29" xfId="0" applyFont="1" applyFill="1" applyBorder="1" applyAlignment="1">
      <alignment horizontal="left"/>
    </xf>
    <xf numFmtId="0" fontId="43" fillId="2" borderId="2" xfId="0" applyFont="1" applyFill="1" applyBorder="1" applyAlignment="1">
      <alignment horizontal="left" vertical="center" wrapText="1"/>
    </xf>
    <xf numFmtId="173" fontId="43" fillId="2" borderId="29" xfId="0" applyNumberFormat="1" applyFont="1" applyFill="1" applyBorder="1" applyAlignment="1">
      <alignment horizontal="left" vertical="center" wrapText="1"/>
    </xf>
    <xf numFmtId="0" fontId="43" fillId="2" borderId="2" xfId="0" applyFont="1" applyFill="1" applyBorder="1" applyAlignment="1" quotePrefix="1">
      <alignment horizontal="left"/>
    </xf>
    <xf numFmtId="172" fontId="43" fillId="2" borderId="29" xfId="0" applyNumberFormat="1" applyFont="1" applyFill="1" applyBorder="1" applyAlignment="1">
      <alignment horizontal="left" vertical="center"/>
    </xf>
    <xf numFmtId="0" fontId="43" fillId="0" borderId="23" xfId="0" applyFont="1" applyFill="1" applyBorder="1" applyAlignment="1">
      <alignment horizontal="left" vertical="center" wrapText="1"/>
    </xf>
    <xf numFmtId="0" fontId="43" fillId="0" borderId="55" xfId="0" applyFont="1" applyFill="1" applyBorder="1" applyAlignment="1">
      <alignment horizontal="left"/>
    </xf>
    <xf numFmtId="0" fontId="43" fillId="0" borderId="56" xfId="0" applyFont="1" applyFill="1" applyBorder="1" applyAlignment="1">
      <alignment horizontal="left"/>
    </xf>
    <xf numFmtId="0" fontId="43" fillId="0" borderId="55" xfId="0" applyFont="1" applyFill="1" applyBorder="1" applyAlignment="1">
      <alignment horizontal="left" vertical="center" wrapText="1"/>
    </xf>
    <xf numFmtId="173" fontId="43" fillId="0" borderId="56" xfId="0" applyNumberFormat="1" applyFont="1" applyFill="1" applyBorder="1" applyAlignment="1">
      <alignment horizontal="left" vertical="center" wrapText="1"/>
    </xf>
    <xf numFmtId="3" fontId="43" fillId="0" borderId="55" xfId="0" applyNumberFormat="1" applyFont="1" applyFill="1" applyBorder="1" applyAlignment="1" quotePrefix="1">
      <alignment horizontal="left"/>
    </xf>
    <xf numFmtId="172" fontId="43" fillId="0" borderId="56" xfId="0" applyNumberFormat="1" applyFont="1" applyFill="1" applyBorder="1" applyAlignment="1">
      <alignment horizontal="left" vertical="center"/>
    </xf>
    <xf numFmtId="0" fontId="43" fillId="0" borderId="23" xfId="0" applyFont="1" applyBorder="1" applyAlignment="1">
      <alignment horizontal="left" vertical="center" wrapText="1"/>
    </xf>
    <xf numFmtId="0" fontId="43" fillId="0" borderId="53" xfId="0" applyFont="1" applyFill="1" applyBorder="1" applyAlignment="1">
      <alignment horizontal="left"/>
    </xf>
    <xf numFmtId="0" fontId="43" fillId="0" borderId="54" xfId="0" applyFont="1" applyFill="1" applyBorder="1" applyAlignment="1">
      <alignment horizontal="left"/>
    </xf>
    <xf numFmtId="3" fontId="43" fillId="0" borderId="53" xfId="0" applyNumberFormat="1" applyFont="1" applyFill="1" applyBorder="1" applyAlignment="1" quotePrefix="1">
      <alignment horizontal="left"/>
    </xf>
    <xf numFmtId="0" fontId="43" fillId="0" borderId="37" xfId="0" applyFont="1" applyFill="1" applyBorder="1" applyAlignment="1">
      <alignment horizontal="left" vertical="center" wrapText="1"/>
    </xf>
    <xf numFmtId="0" fontId="43" fillId="2" borderId="57" xfId="0" applyFont="1" applyFill="1" applyBorder="1" applyAlignment="1">
      <alignment horizontal="left"/>
    </xf>
    <xf numFmtId="0" fontId="43" fillId="2" borderId="58" xfId="0" applyFont="1" applyFill="1" applyBorder="1" applyAlignment="1">
      <alignment horizontal="left"/>
    </xf>
    <xf numFmtId="0" fontId="43" fillId="2" borderId="57" xfId="0" applyFont="1" applyFill="1" applyBorder="1" applyAlignment="1" quotePrefix="1">
      <alignment horizontal="left" vertical="center" wrapText="1"/>
    </xf>
    <xf numFmtId="173" fontId="43" fillId="2" borderId="58" xfId="0" applyNumberFormat="1" applyFont="1" applyFill="1" applyBorder="1" applyAlignment="1">
      <alignment horizontal="left" vertical="center" wrapText="1"/>
    </xf>
    <xf numFmtId="0" fontId="43" fillId="2" borderId="57" xfId="0" applyFont="1" applyFill="1" applyBorder="1" applyAlignment="1" quotePrefix="1">
      <alignment horizontal="left"/>
    </xf>
    <xf numFmtId="172" fontId="43" fillId="2" borderId="58" xfId="0" applyNumberFormat="1" applyFont="1" applyFill="1" applyBorder="1" applyAlignment="1">
      <alignment horizontal="left" vertical="center"/>
    </xf>
    <xf numFmtId="0" fontId="43" fillId="0" borderId="37" xfId="0" applyFont="1" applyBorder="1" applyAlignment="1">
      <alignment horizontal="left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="25" zoomScaleNormal="25" workbookViewId="0" topLeftCell="A1">
      <selection activeCell="A1" sqref="A1:K63"/>
    </sheetView>
  </sheetViews>
  <sheetFormatPr defaultColWidth="11.421875" defaultRowHeight="12.75"/>
  <cols>
    <col min="1" max="1" width="186.57421875" style="1" customWidth="1"/>
    <col min="2" max="2" width="42.57421875" style="1" customWidth="1"/>
    <col min="3" max="3" width="128.00390625" style="1" customWidth="1"/>
    <col min="4" max="4" width="62.7109375" style="1" customWidth="1"/>
    <col min="5" max="5" width="31.7109375" style="1" customWidth="1"/>
    <col min="6" max="6" width="30.57421875" style="1" customWidth="1"/>
    <col min="7" max="7" width="51.140625" style="5" customWidth="1"/>
    <col min="8" max="8" width="173.8515625" style="1" customWidth="1"/>
    <col min="9" max="9" width="29.421875" style="1" customWidth="1"/>
    <col min="10" max="10" width="38.7109375" style="1" customWidth="1"/>
    <col min="11" max="11" width="41.00390625" style="1" customWidth="1"/>
    <col min="12" max="13" width="11.421875" style="1" customWidth="1"/>
    <col min="14" max="14" width="33.7109375" style="1" customWidth="1"/>
    <col min="15" max="16384" width="11.421875" style="1" customWidth="1"/>
  </cols>
  <sheetData>
    <row r="1" spans="1:12" ht="60" customHeight="1" thickTop="1">
      <c r="A1" s="305" t="s">
        <v>38</v>
      </c>
      <c r="B1" s="306"/>
      <c r="C1" s="306"/>
      <c r="D1" s="306"/>
      <c r="E1" s="306"/>
      <c r="F1" s="306"/>
      <c r="G1" s="306"/>
      <c r="H1" s="307"/>
      <c r="I1" s="9"/>
      <c r="J1" s="9"/>
      <c r="K1" s="10"/>
      <c r="L1" s="3"/>
    </row>
    <row r="2" spans="1:12" ht="70.5" customHeight="1" thickBot="1">
      <c r="A2" s="308"/>
      <c r="B2" s="309"/>
      <c r="C2" s="310"/>
      <c r="D2" s="309"/>
      <c r="E2" s="310"/>
      <c r="F2" s="309"/>
      <c r="G2" s="310"/>
      <c r="H2" s="311"/>
      <c r="I2" s="11"/>
      <c r="J2" s="11"/>
      <c r="K2" s="12"/>
      <c r="L2" s="3"/>
    </row>
    <row r="3" spans="1:11" ht="51" customHeight="1" thickBot="1" thickTop="1">
      <c r="A3" s="312" t="s">
        <v>0</v>
      </c>
      <c r="B3" s="313" t="s">
        <v>6</v>
      </c>
      <c r="C3" s="314" t="s">
        <v>7</v>
      </c>
      <c r="D3" s="313" t="s">
        <v>2</v>
      </c>
      <c r="E3" s="314" t="s">
        <v>1</v>
      </c>
      <c r="F3" s="313" t="s">
        <v>4</v>
      </c>
      <c r="G3" s="314" t="s">
        <v>3</v>
      </c>
      <c r="H3" s="314" t="s">
        <v>5</v>
      </c>
      <c r="I3" s="228" t="s">
        <v>8</v>
      </c>
      <c r="J3" s="229" t="s">
        <v>29</v>
      </c>
      <c r="K3" s="230" t="s">
        <v>9</v>
      </c>
    </row>
    <row r="4" spans="1:11" ht="44.25" customHeight="1" thickBot="1" thickTop="1">
      <c r="A4" s="315"/>
      <c r="B4" s="316"/>
      <c r="C4" s="312"/>
      <c r="D4" s="317"/>
      <c r="E4" s="312"/>
      <c r="F4" s="317"/>
      <c r="G4" s="312"/>
      <c r="H4" s="312"/>
      <c r="I4" s="231"/>
      <c r="J4" s="232"/>
      <c r="K4" s="233"/>
    </row>
    <row r="5" spans="1:11" ht="59.25" customHeight="1" thickBot="1" thickTop="1">
      <c r="A5" s="315" t="s">
        <v>41</v>
      </c>
      <c r="B5" s="318">
        <v>92827006</v>
      </c>
      <c r="C5" s="319" t="s">
        <v>75</v>
      </c>
      <c r="D5" s="318" t="s">
        <v>20</v>
      </c>
      <c r="E5" s="320">
        <v>50</v>
      </c>
      <c r="F5" s="321">
        <v>4000</v>
      </c>
      <c r="G5" s="322">
        <v>306.8</v>
      </c>
      <c r="H5" s="323" t="s">
        <v>35</v>
      </c>
      <c r="I5" s="234"/>
      <c r="J5" s="235"/>
      <c r="K5" s="236"/>
    </row>
    <row r="6" spans="1:11" ht="59.25" customHeight="1" thickBot="1" thickTop="1">
      <c r="A6" s="315"/>
      <c r="B6" s="324">
        <v>92827005</v>
      </c>
      <c r="C6" s="325" t="s">
        <v>76</v>
      </c>
      <c r="D6" s="324" t="s">
        <v>14</v>
      </c>
      <c r="E6" s="326">
        <v>10</v>
      </c>
      <c r="F6" s="327">
        <v>12000</v>
      </c>
      <c r="G6" s="328">
        <v>59</v>
      </c>
      <c r="H6" s="329"/>
      <c r="I6" s="237"/>
      <c r="J6" s="238"/>
      <c r="K6" s="239"/>
    </row>
    <row r="7" spans="1:11" ht="55.5" customHeight="1" thickBot="1" thickTop="1">
      <c r="A7" s="315"/>
      <c r="B7" s="330">
        <v>92827007</v>
      </c>
      <c r="C7" s="331" t="s">
        <v>19</v>
      </c>
      <c r="D7" s="330" t="s">
        <v>64</v>
      </c>
      <c r="E7" s="332">
        <v>60</v>
      </c>
      <c r="F7" s="333" t="s">
        <v>31</v>
      </c>
      <c r="G7" s="334">
        <v>365.8</v>
      </c>
      <c r="H7" s="335"/>
      <c r="I7" s="237"/>
      <c r="J7" s="240"/>
      <c r="K7" s="241"/>
    </row>
    <row r="8" spans="1:11" ht="60" customHeight="1" thickBot="1" thickTop="1">
      <c r="A8" s="323" t="s">
        <v>68</v>
      </c>
      <c r="B8" s="336">
        <v>92827001</v>
      </c>
      <c r="C8" s="337" t="s">
        <v>40</v>
      </c>
      <c r="D8" s="336" t="s">
        <v>16</v>
      </c>
      <c r="E8" s="338">
        <v>200</v>
      </c>
      <c r="F8" s="339">
        <v>4000</v>
      </c>
      <c r="G8" s="322">
        <v>775</v>
      </c>
      <c r="H8" s="340" t="s">
        <v>15</v>
      </c>
      <c r="I8" s="242"/>
      <c r="J8" s="243"/>
      <c r="K8" s="244"/>
    </row>
    <row r="9" spans="1:11" ht="60" customHeight="1" thickBot="1" thickTop="1">
      <c r="A9" s="329"/>
      <c r="B9" s="341">
        <v>92827002</v>
      </c>
      <c r="C9" s="342" t="s">
        <v>40</v>
      </c>
      <c r="D9" s="341" t="s">
        <v>14</v>
      </c>
      <c r="E9" s="343">
        <v>10</v>
      </c>
      <c r="F9" s="344">
        <v>10000</v>
      </c>
      <c r="G9" s="345">
        <v>59</v>
      </c>
      <c r="H9" s="340"/>
      <c r="I9" s="245"/>
      <c r="J9" s="246"/>
      <c r="K9" s="247"/>
    </row>
    <row r="10" spans="1:11" ht="60" customHeight="1" thickBot="1" thickTop="1">
      <c r="A10" s="346"/>
      <c r="B10" s="347">
        <v>92827004</v>
      </c>
      <c r="C10" s="348" t="s">
        <v>19</v>
      </c>
      <c r="D10" s="349" t="s">
        <v>19</v>
      </c>
      <c r="E10" s="350">
        <v>210</v>
      </c>
      <c r="F10" s="351" t="s">
        <v>30</v>
      </c>
      <c r="G10" s="345">
        <f>+G8+G9</f>
        <v>834</v>
      </c>
      <c r="H10" s="340"/>
      <c r="I10" s="245"/>
      <c r="J10" s="246"/>
      <c r="K10" s="247"/>
    </row>
    <row r="11" spans="1:11" ht="39.75" customHeight="1" thickBot="1" thickTop="1">
      <c r="A11" s="346"/>
      <c r="B11" s="352">
        <v>92827003</v>
      </c>
      <c r="C11" s="353" t="s">
        <v>23</v>
      </c>
      <c r="D11" s="352" t="s">
        <v>14</v>
      </c>
      <c r="E11" s="354">
        <v>10</v>
      </c>
      <c r="F11" s="355" t="s">
        <v>30</v>
      </c>
      <c r="G11" s="356">
        <v>59</v>
      </c>
      <c r="H11" s="340"/>
      <c r="I11" s="248"/>
      <c r="J11" s="249"/>
      <c r="K11" s="250"/>
    </row>
    <row r="12" spans="1:11" ht="39" customHeight="1" thickBot="1" thickTop="1">
      <c r="A12" s="346"/>
      <c r="B12" s="357">
        <v>92820001</v>
      </c>
      <c r="C12" s="358" t="s">
        <v>24</v>
      </c>
      <c r="D12" s="357" t="s">
        <v>16</v>
      </c>
      <c r="E12" s="359">
        <v>200</v>
      </c>
      <c r="F12" s="360" t="s">
        <v>31</v>
      </c>
      <c r="G12" s="361">
        <v>775</v>
      </c>
      <c r="H12" s="362"/>
      <c r="I12" s="248"/>
      <c r="J12" s="249"/>
      <c r="K12" s="250"/>
    </row>
    <row r="13" spans="1:11" ht="76.5" customHeight="1" thickBot="1" thickTop="1">
      <c r="A13" s="363" t="s">
        <v>67</v>
      </c>
      <c r="B13" s="364">
        <v>32107099</v>
      </c>
      <c r="C13" s="363" t="s">
        <v>33</v>
      </c>
      <c r="D13" s="364" t="s">
        <v>11</v>
      </c>
      <c r="E13" s="365">
        <v>5.88</v>
      </c>
      <c r="F13" s="366">
        <v>3000</v>
      </c>
      <c r="G13" s="365">
        <v>35</v>
      </c>
      <c r="H13" s="367" t="s">
        <v>15</v>
      </c>
      <c r="I13" s="251"/>
      <c r="J13" s="252"/>
      <c r="K13" s="253"/>
    </row>
    <row r="14" spans="1:11" ht="74.25" customHeight="1" thickBot="1" thickTop="1">
      <c r="A14" s="363" t="s">
        <v>43</v>
      </c>
      <c r="B14" s="368">
        <v>92817040</v>
      </c>
      <c r="C14" s="369" t="s">
        <v>72</v>
      </c>
      <c r="D14" s="370" t="s">
        <v>14</v>
      </c>
      <c r="E14" s="371">
        <v>10</v>
      </c>
      <c r="F14" s="372">
        <v>15000</v>
      </c>
      <c r="G14" s="365">
        <v>70.8</v>
      </c>
      <c r="H14" s="369" t="s">
        <v>15</v>
      </c>
      <c r="I14" s="254"/>
      <c r="J14" s="255"/>
      <c r="K14" s="256"/>
    </row>
    <row r="15" spans="1:11" ht="111.75" customHeight="1" thickBot="1" thickTop="1">
      <c r="A15" s="367" t="s">
        <v>58</v>
      </c>
      <c r="B15" s="364"/>
      <c r="C15" s="363" t="s">
        <v>73</v>
      </c>
      <c r="D15" s="373" t="s">
        <v>14</v>
      </c>
      <c r="E15" s="374">
        <v>10</v>
      </c>
      <c r="F15" s="375">
        <v>10000</v>
      </c>
      <c r="G15" s="376">
        <v>59</v>
      </c>
      <c r="H15" s="367" t="s">
        <v>17</v>
      </c>
      <c r="I15" s="257"/>
      <c r="J15" s="258"/>
      <c r="K15" s="259"/>
    </row>
    <row r="16" spans="1:11" ht="120.75" customHeight="1" thickBot="1" thickTop="1">
      <c r="A16" s="363" t="s">
        <v>66</v>
      </c>
      <c r="B16" s="377"/>
      <c r="C16" s="378" t="s">
        <v>39</v>
      </c>
      <c r="D16" s="377" t="s">
        <v>12</v>
      </c>
      <c r="E16" s="379">
        <v>20</v>
      </c>
      <c r="F16" s="380">
        <v>12000</v>
      </c>
      <c r="G16" s="381">
        <v>35</v>
      </c>
      <c r="H16" s="378" t="s">
        <v>17</v>
      </c>
      <c r="I16" s="260"/>
      <c r="J16" s="261"/>
      <c r="K16" s="262"/>
    </row>
    <row r="17" spans="1:11" ht="59.25" customHeight="1" thickBot="1" thickTop="1">
      <c r="A17" s="367" t="s">
        <v>69</v>
      </c>
      <c r="B17" s="318">
        <v>32107100</v>
      </c>
      <c r="C17" s="363" t="s">
        <v>13</v>
      </c>
      <c r="D17" s="373" t="s">
        <v>11</v>
      </c>
      <c r="E17" s="376">
        <v>7.88</v>
      </c>
      <c r="F17" s="375">
        <v>25000</v>
      </c>
      <c r="G17" s="376">
        <v>25</v>
      </c>
      <c r="H17" s="367" t="s">
        <v>17</v>
      </c>
      <c r="I17" s="263"/>
      <c r="J17" s="264"/>
      <c r="K17" s="265"/>
    </row>
    <row r="18" spans="1:11" ht="34.5" thickBot="1" thickTop="1">
      <c r="A18" s="369" t="s">
        <v>57</v>
      </c>
      <c r="B18" s="370"/>
      <c r="C18" s="369" t="s">
        <v>63</v>
      </c>
      <c r="D18" s="370" t="s">
        <v>14</v>
      </c>
      <c r="E18" s="382">
        <v>10</v>
      </c>
      <c r="F18" s="383">
        <v>10000</v>
      </c>
      <c r="G18" s="384">
        <v>59</v>
      </c>
      <c r="H18" s="369" t="s">
        <v>74</v>
      </c>
      <c r="I18" s="266"/>
      <c r="J18" s="267"/>
      <c r="K18" s="268"/>
    </row>
    <row r="19" spans="1:11" ht="60" customHeight="1" thickTop="1">
      <c r="A19" s="323" t="s">
        <v>70</v>
      </c>
      <c r="B19" s="377">
        <v>92827045</v>
      </c>
      <c r="C19" s="385" t="s">
        <v>44</v>
      </c>
      <c r="D19" s="386" t="s">
        <v>28</v>
      </c>
      <c r="E19" s="379">
        <v>5</v>
      </c>
      <c r="F19" s="380">
        <v>15000</v>
      </c>
      <c r="G19" s="381">
        <f aca="true" t="shared" si="0" ref="G19:G28">30*1.18</f>
        <v>35.4</v>
      </c>
      <c r="H19" s="362" t="s">
        <v>74</v>
      </c>
      <c r="I19" s="242"/>
      <c r="J19" s="243"/>
      <c r="K19" s="244"/>
    </row>
    <row r="20" spans="1:11" ht="60" customHeight="1">
      <c r="A20" s="329"/>
      <c r="B20" s="387">
        <v>92827046</v>
      </c>
      <c r="C20" s="385" t="s">
        <v>45</v>
      </c>
      <c r="D20" s="388" t="s">
        <v>28</v>
      </c>
      <c r="E20" s="389">
        <v>5</v>
      </c>
      <c r="F20" s="390">
        <v>15000</v>
      </c>
      <c r="G20" s="391">
        <f t="shared" si="0"/>
        <v>35.4</v>
      </c>
      <c r="H20" s="346"/>
      <c r="I20" s="245"/>
      <c r="J20" s="246"/>
      <c r="K20" s="247"/>
    </row>
    <row r="21" spans="1:11" ht="60" customHeight="1">
      <c r="A21" s="329"/>
      <c r="B21" s="387">
        <v>92827047</v>
      </c>
      <c r="C21" s="385" t="s">
        <v>46</v>
      </c>
      <c r="D21" s="388" t="s">
        <v>28</v>
      </c>
      <c r="E21" s="389">
        <v>5</v>
      </c>
      <c r="F21" s="390">
        <v>20000</v>
      </c>
      <c r="G21" s="391">
        <f t="shared" si="0"/>
        <v>35.4</v>
      </c>
      <c r="H21" s="346"/>
      <c r="I21" s="245"/>
      <c r="J21" s="246"/>
      <c r="K21" s="247"/>
    </row>
    <row r="22" spans="1:11" ht="60" customHeight="1">
      <c r="A22" s="329"/>
      <c r="B22" s="387">
        <v>92827048</v>
      </c>
      <c r="C22" s="385" t="s">
        <v>47</v>
      </c>
      <c r="D22" s="388" t="s">
        <v>28</v>
      </c>
      <c r="E22" s="389">
        <v>5</v>
      </c>
      <c r="F22" s="390">
        <v>15000</v>
      </c>
      <c r="G22" s="391">
        <f t="shared" si="0"/>
        <v>35.4</v>
      </c>
      <c r="H22" s="346"/>
      <c r="I22" s="245"/>
      <c r="J22" s="246"/>
      <c r="K22" s="247"/>
    </row>
    <row r="23" spans="1:11" ht="60" customHeight="1">
      <c r="A23" s="329"/>
      <c r="B23" s="387">
        <v>92827049</v>
      </c>
      <c r="C23" s="392" t="s">
        <v>48</v>
      </c>
      <c r="D23" s="347" t="s">
        <v>28</v>
      </c>
      <c r="E23" s="393">
        <v>5</v>
      </c>
      <c r="F23" s="351">
        <v>15000</v>
      </c>
      <c r="G23" s="394">
        <f t="shared" si="0"/>
        <v>35.4</v>
      </c>
      <c r="H23" s="346"/>
      <c r="I23" s="245"/>
      <c r="J23" s="246"/>
      <c r="K23" s="247"/>
    </row>
    <row r="24" spans="1:11" ht="60" customHeight="1">
      <c r="A24" s="329"/>
      <c r="B24" s="324">
        <v>92827050</v>
      </c>
      <c r="C24" s="385" t="s">
        <v>49</v>
      </c>
      <c r="D24" s="388" t="s">
        <v>28</v>
      </c>
      <c r="E24" s="389">
        <v>5</v>
      </c>
      <c r="F24" s="395">
        <v>15000</v>
      </c>
      <c r="G24" s="391">
        <f t="shared" si="0"/>
        <v>35.4</v>
      </c>
      <c r="H24" s="346"/>
      <c r="I24" s="245"/>
      <c r="J24" s="246"/>
      <c r="K24" s="247"/>
    </row>
    <row r="25" spans="1:11" ht="60" customHeight="1">
      <c r="A25" s="329"/>
      <c r="B25" s="387">
        <v>92827051</v>
      </c>
      <c r="C25" s="385" t="s">
        <v>50</v>
      </c>
      <c r="D25" s="388" t="s">
        <v>28</v>
      </c>
      <c r="E25" s="389">
        <v>5</v>
      </c>
      <c r="F25" s="395">
        <v>15000</v>
      </c>
      <c r="G25" s="396">
        <f t="shared" si="0"/>
        <v>35.4</v>
      </c>
      <c r="H25" s="346"/>
      <c r="I25" s="245"/>
      <c r="J25" s="246"/>
      <c r="K25" s="247"/>
    </row>
    <row r="26" spans="1:11" ht="60" customHeight="1">
      <c r="A26" s="329"/>
      <c r="B26" s="387">
        <v>92827052</v>
      </c>
      <c r="C26" s="385" t="s">
        <v>51</v>
      </c>
      <c r="D26" s="388" t="s">
        <v>28</v>
      </c>
      <c r="E26" s="389">
        <v>5</v>
      </c>
      <c r="F26" s="395">
        <v>15000</v>
      </c>
      <c r="G26" s="396">
        <f t="shared" si="0"/>
        <v>35.4</v>
      </c>
      <c r="H26" s="346"/>
      <c r="I26" s="245"/>
      <c r="J26" s="246"/>
      <c r="K26" s="247"/>
    </row>
    <row r="27" spans="1:11" ht="60" customHeight="1">
      <c r="A27" s="329"/>
      <c r="B27" s="349">
        <v>92827053</v>
      </c>
      <c r="C27" s="385" t="s">
        <v>52</v>
      </c>
      <c r="D27" s="388" t="s">
        <v>28</v>
      </c>
      <c r="E27" s="389">
        <v>5</v>
      </c>
      <c r="F27" s="395">
        <v>15000</v>
      </c>
      <c r="G27" s="396">
        <f t="shared" si="0"/>
        <v>35.4</v>
      </c>
      <c r="H27" s="346"/>
      <c r="I27" s="245"/>
      <c r="J27" s="246"/>
      <c r="K27" s="247"/>
    </row>
    <row r="28" spans="1:11" ht="60" customHeight="1" thickBot="1">
      <c r="A28" s="329"/>
      <c r="B28" s="349">
        <v>92827054</v>
      </c>
      <c r="C28" s="392" t="s">
        <v>53</v>
      </c>
      <c r="D28" s="347" t="s">
        <v>28</v>
      </c>
      <c r="E28" s="393">
        <v>5</v>
      </c>
      <c r="F28" s="351">
        <v>15000</v>
      </c>
      <c r="G28" s="397">
        <f t="shared" si="0"/>
        <v>35.4</v>
      </c>
      <c r="H28" s="346"/>
      <c r="I28" s="245"/>
      <c r="J28" s="246"/>
      <c r="K28" s="247"/>
    </row>
    <row r="29" spans="1:11" ht="60" customHeight="1" thickBot="1" thickTop="1">
      <c r="A29" s="329"/>
      <c r="B29" s="398">
        <v>92827065</v>
      </c>
      <c r="C29" s="399" t="s">
        <v>42</v>
      </c>
      <c r="D29" s="400" t="s">
        <v>28</v>
      </c>
      <c r="E29" s="401">
        <v>50</v>
      </c>
      <c r="F29" s="402" t="s">
        <v>36</v>
      </c>
      <c r="G29" s="403">
        <v>354</v>
      </c>
      <c r="H29" s="346"/>
      <c r="I29" s="245"/>
      <c r="J29" s="246"/>
      <c r="K29" s="247"/>
    </row>
    <row r="30" spans="1:11" ht="64.5" customHeight="1" thickBot="1" thickTop="1">
      <c r="A30" s="367" t="s">
        <v>65</v>
      </c>
      <c r="B30" s="364"/>
      <c r="C30" s="363" t="s">
        <v>65</v>
      </c>
      <c r="D30" s="373" t="s">
        <v>11</v>
      </c>
      <c r="E30" s="376">
        <v>7.88</v>
      </c>
      <c r="F30" s="375">
        <v>5000</v>
      </c>
      <c r="G30" s="376">
        <v>59</v>
      </c>
      <c r="H30" s="367" t="s">
        <v>74</v>
      </c>
      <c r="I30" s="269"/>
      <c r="J30" s="270"/>
      <c r="K30" s="271"/>
    </row>
    <row r="31" spans="1:11" ht="60.75" customHeight="1" thickBot="1" thickTop="1">
      <c r="A31" s="315" t="s">
        <v>71</v>
      </c>
      <c r="B31" s="318"/>
      <c r="C31" s="319" t="s">
        <v>54</v>
      </c>
      <c r="D31" s="318" t="s">
        <v>11</v>
      </c>
      <c r="E31" s="404">
        <v>7.88</v>
      </c>
      <c r="F31" s="339">
        <v>20000</v>
      </c>
      <c r="G31" s="404">
        <v>35</v>
      </c>
      <c r="H31" s="323" t="s">
        <v>32</v>
      </c>
      <c r="I31" s="272"/>
      <c r="J31" s="273"/>
      <c r="K31" s="274"/>
    </row>
    <row r="32" spans="1:11" ht="60.75" customHeight="1" thickBot="1" thickTop="1">
      <c r="A32" s="340"/>
      <c r="B32" s="330"/>
      <c r="C32" s="331" t="s">
        <v>55</v>
      </c>
      <c r="D32" s="330" t="s">
        <v>11</v>
      </c>
      <c r="E32" s="405">
        <v>7.88</v>
      </c>
      <c r="F32" s="406">
        <v>20000</v>
      </c>
      <c r="G32" s="405">
        <v>35</v>
      </c>
      <c r="H32" s="407"/>
      <c r="I32" s="275"/>
      <c r="J32" s="276"/>
      <c r="K32" s="277"/>
    </row>
    <row r="33" spans="1:11" ht="148.5" customHeight="1" thickBot="1" thickTop="1">
      <c r="A33" s="367" t="s">
        <v>61</v>
      </c>
      <c r="B33" s="364"/>
      <c r="C33" s="363" t="s">
        <v>62</v>
      </c>
      <c r="D33" s="408">
        <v>2</v>
      </c>
      <c r="E33" s="374">
        <v>2</v>
      </c>
      <c r="F33" s="409">
        <v>7000</v>
      </c>
      <c r="G33" s="376">
        <v>20</v>
      </c>
      <c r="H33" s="367" t="s">
        <v>22</v>
      </c>
      <c r="I33" s="278"/>
      <c r="J33" s="279"/>
      <c r="K33" s="280"/>
    </row>
    <row r="34" spans="1:11" s="6" customFormat="1" ht="39.75" customHeight="1" thickTop="1">
      <c r="A34" s="329" t="s">
        <v>88</v>
      </c>
      <c r="B34" s="410"/>
      <c r="C34" s="411"/>
      <c r="D34" s="412" t="s">
        <v>21</v>
      </c>
      <c r="E34" s="343">
        <v>400</v>
      </c>
      <c r="F34" s="344"/>
      <c r="G34" s="413">
        <v>0</v>
      </c>
      <c r="H34" s="414" t="s">
        <v>22</v>
      </c>
      <c r="I34" s="281"/>
      <c r="J34" s="282"/>
      <c r="K34" s="283"/>
    </row>
    <row r="35" spans="1:11" s="6" customFormat="1" ht="39.75" customHeight="1">
      <c r="A35" s="329"/>
      <c r="B35" s="410"/>
      <c r="C35" s="385"/>
      <c r="D35" s="415" t="s">
        <v>14</v>
      </c>
      <c r="E35" s="416">
        <v>10</v>
      </c>
      <c r="F35" s="395"/>
      <c r="G35" s="396">
        <v>0</v>
      </c>
      <c r="H35" s="414"/>
      <c r="I35" s="281"/>
      <c r="J35" s="282"/>
      <c r="K35" s="283"/>
    </row>
    <row r="36" spans="1:11" s="6" customFormat="1" ht="39.75" customHeight="1">
      <c r="A36" s="329"/>
      <c r="B36" s="387"/>
      <c r="C36" s="385"/>
      <c r="D36" s="415" t="s">
        <v>14</v>
      </c>
      <c r="E36" s="416">
        <v>10</v>
      </c>
      <c r="F36" s="417"/>
      <c r="G36" s="396">
        <v>0</v>
      </c>
      <c r="H36" s="414"/>
      <c r="I36" s="281"/>
      <c r="J36" s="282"/>
      <c r="K36" s="283"/>
    </row>
    <row r="37" spans="1:11" s="6" customFormat="1" ht="39.75" customHeight="1">
      <c r="A37" s="329"/>
      <c r="B37" s="387"/>
      <c r="C37" s="385"/>
      <c r="D37" s="415" t="s">
        <v>14</v>
      </c>
      <c r="E37" s="416">
        <v>10</v>
      </c>
      <c r="F37" s="417"/>
      <c r="G37" s="396">
        <v>0</v>
      </c>
      <c r="H37" s="414"/>
      <c r="I37" s="281"/>
      <c r="J37" s="282"/>
      <c r="K37" s="283"/>
    </row>
    <row r="38" spans="1:11" s="6" customFormat="1" ht="39.75" customHeight="1">
      <c r="A38" s="329"/>
      <c r="B38" s="387"/>
      <c r="C38" s="385"/>
      <c r="D38" s="415" t="s">
        <v>20</v>
      </c>
      <c r="E38" s="416">
        <v>50</v>
      </c>
      <c r="F38" s="417"/>
      <c r="G38" s="396">
        <v>0</v>
      </c>
      <c r="H38" s="414"/>
      <c r="I38" s="281"/>
      <c r="J38" s="282"/>
      <c r="K38" s="283"/>
    </row>
    <row r="39" spans="1:11" s="6" customFormat="1" ht="39.75" customHeight="1">
      <c r="A39" s="329"/>
      <c r="B39" s="387"/>
      <c r="C39" s="385"/>
      <c r="D39" s="415" t="s">
        <v>18</v>
      </c>
      <c r="E39" s="416">
        <v>80</v>
      </c>
      <c r="F39" s="351" t="s">
        <v>25</v>
      </c>
      <c r="G39" s="396">
        <v>0</v>
      </c>
      <c r="H39" s="414"/>
      <c r="I39" s="281"/>
      <c r="J39" s="282"/>
      <c r="K39" s="283"/>
    </row>
    <row r="40" spans="1:11" s="6" customFormat="1" ht="39.75" customHeight="1">
      <c r="A40" s="329"/>
      <c r="B40" s="349"/>
      <c r="C40" s="392"/>
      <c r="D40" s="418" t="s">
        <v>19</v>
      </c>
      <c r="E40" s="350">
        <v>480</v>
      </c>
      <c r="F40" s="351" t="s">
        <v>25</v>
      </c>
      <c r="G40" s="397">
        <v>0</v>
      </c>
      <c r="H40" s="414"/>
      <c r="I40" s="281"/>
      <c r="J40" s="282"/>
      <c r="K40" s="283"/>
    </row>
    <row r="41" spans="1:11" s="6" customFormat="1" ht="39.75" customHeight="1">
      <c r="A41" s="329"/>
      <c r="B41" s="419"/>
      <c r="C41" s="420"/>
      <c r="D41" s="421" t="s">
        <v>26</v>
      </c>
      <c r="E41" s="422">
        <v>80</v>
      </c>
      <c r="F41" s="423" t="s">
        <v>25</v>
      </c>
      <c r="G41" s="424">
        <v>0</v>
      </c>
      <c r="H41" s="414"/>
      <c r="I41" s="281"/>
      <c r="J41" s="282"/>
      <c r="K41" s="283"/>
    </row>
    <row r="42" spans="1:11" s="6" customFormat="1" ht="39.75" customHeight="1" thickBot="1">
      <c r="A42" s="335"/>
      <c r="B42" s="425"/>
      <c r="C42" s="426"/>
      <c r="D42" s="427" t="s">
        <v>27</v>
      </c>
      <c r="E42" s="428">
        <v>400</v>
      </c>
      <c r="F42" s="429" t="s">
        <v>25</v>
      </c>
      <c r="G42" s="430">
        <v>0</v>
      </c>
      <c r="H42" s="431"/>
      <c r="I42" s="284"/>
      <c r="J42" s="285"/>
      <c r="K42" s="286"/>
    </row>
    <row r="43" spans="1:11" ht="60" customHeight="1" thickBot="1" thickTop="1">
      <c r="A43" s="367" t="s">
        <v>59</v>
      </c>
      <c r="B43" s="364"/>
      <c r="C43" s="363" t="s">
        <v>60</v>
      </c>
      <c r="D43" s="364" t="s">
        <v>37</v>
      </c>
      <c r="E43" s="374">
        <v>2</v>
      </c>
      <c r="F43" s="375">
        <v>10000</v>
      </c>
      <c r="G43" s="365">
        <v>23</v>
      </c>
      <c r="H43" s="367" t="s">
        <v>22</v>
      </c>
      <c r="I43" s="287"/>
      <c r="J43" s="288"/>
      <c r="K43" s="289"/>
    </row>
    <row r="44" spans="1:11" ht="60" customHeight="1" hidden="1">
      <c r="A44" s="323" t="s">
        <v>70</v>
      </c>
      <c r="B44" s="377">
        <v>92827055</v>
      </c>
      <c r="C44" s="385" t="s">
        <v>78</v>
      </c>
      <c r="D44" s="386" t="s">
        <v>28</v>
      </c>
      <c r="E44" s="379">
        <v>5</v>
      </c>
      <c r="F44" s="380">
        <v>15000</v>
      </c>
      <c r="G44" s="381">
        <f aca="true" t="shared" si="1" ref="G44:G53">30*1.18</f>
        <v>35.4</v>
      </c>
      <c r="H44" s="432"/>
      <c r="I44" s="290"/>
      <c r="J44" s="291"/>
      <c r="K44" s="292"/>
    </row>
    <row r="45" spans="1:11" ht="60" customHeight="1" hidden="1">
      <c r="A45" s="329"/>
      <c r="B45" s="387">
        <v>92827056</v>
      </c>
      <c r="C45" s="385" t="s">
        <v>79</v>
      </c>
      <c r="D45" s="388" t="s">
        <v>28</v>
      </c>
      <c r="E45" s="389">
        <v>5</v>
      </c>
      <c r="F45" s="390">
        <v>15000</v>
      </c>
      <c r="G45" s="391">
        <f t="shared" si="1"/>
        <v>35.4</v>
      </c>
      <c r="H45" s="432"/>
      <c r="I45" s="290"/>
      <c r="J45" s="291"/>
      <c r="K45" s="292"/>
    </row>
    <row r="46" spans="1:11" ht="60" customHeight="1" hidden="1">
      <c r="A46" s="329"/>
      <c r="B46" s="387">
        <v>92827057</v>
      </c>
      <c r="C46" s="385" t="s">
        <v>80</v>
      </c>
      <c r="D46" s="388" t="s">
        <v>28</v>
      </c>
      <c r="E46" s="389">
        <v>5</v>
      </c>
      <c r="F46" s="390">
        <v>15000</v>
      </c>
      <c r="G46" s="391">
        <f t="shared" si="1"/>
        <v>35.4</v>
      </c>
      <c r="H46" s="432"/>
      <c r="I46" s="290"/>
      <c r="J46" s="291"/>
      <c r="K46" s="292"/>
    </row>
    <row r="47" spans="1:11" ht="60" customHeight="1" hidden="1">
      <c r="A47" s="329"/>
      <c r="B47" s="387">
        <v>92827058</v>
      </c>
      <c r="C47" s="385" t="s">
        <v>81</v>
      </c>
      <c r="D47" s="388" t="s">
        <v>28</v>
      </c>
      <c r="E47" s="389">
        <v>5</v>
      </c>
      <c r="F47" s="390">
        <v>15000</v>
      </c>
      <c r="G47" s="391">
        <f t="shared" si="1"/>
        <v>35.4</v>
      </c>
      <c r="H47" s="432"/>
      <c r="I47" s="290"/>
      <c r="J47" s="291"/>
      <c r="K47" s="292"/>
    </row>
    <row r="48" spans="1:11" ht="60" customHeight="1" hidden="1">
      <c r="A48" s="329"/>
      <c r="B48" s="387">
        <v>92827059</v>
      </c>
      <c r="C48" s="392" t="s">
        <v>82</v>
      </c>
      <c r="D48" s="347" t="s">
        <v>28</v>
      </c>
      <c r="E48" s="393">
        <v>5</v>
      </c>
      <c r="F48" s="351">
        <v>15000</v>
      </c>
      <c r="G48" s="394">
        <f t="shared" si="1"/>
        <v>35.4</v>
      </c>
      <c r="H48" s="432"/>
      <c r="I48" s="290"/>
      <c r="J48" s="291"/>
      <c r="K48" s="292"/>
    </row>
    <row r="49" spans="1:11" ht="60" customHeight="1" hidden="1">
      <c r="A49" s="329"/>
      <c r="B49" s="324">
        <v>92827060</v>
      </c>
      <c r="C49" s="385" t="s">
        <v>83</v>
      </c>
      <c r="D49" s="388" t="s">
        <v>28</v>
      </c>
      <c r="E49" s="389">
        <v>5</v>
      </c>
      <c r="F49" s="395">
        <v>20000</v>
      </c>
      <c r="G49" s="391">
        <f t="shared" si="1"/>
        <v>35.4</v>
      </c>
      <c r="H49" s="432"/>
      <c r="I49" s="290"/>
      <c r="J49" s="291"/>
      <c r="K49" s="292"/>
    </row>
    <row r="50" spans="1:11" ht="60" customHeight="1" hidden="1">
      <c r="A50" s="329"/>
      <c r="B50" s="387">
        <v>92827061</v>
      </c>
      <c r="C50" s="385" t="s">
        <v>84</v>
      </c>
      <c r="D50" s="388" t="s">
        <v>28</v>
      </c>
      <c r="E50" s="389">
        <v>5</v>
      </c>
      <c r="F50" s="395">
        <v>15000</v>
      </c>
      <c r="G50" s="396">
        <f t="shared" si="1"/>
        <v>35.4</v>
      </c>
      <c r="H50" s="432"/>
      <c r="I50" s="290"/>
      <c r="J50" s="291"/>
      <c r="K50" s="292"/>
    </row>
    <row r="51" spans="1:11" ht="60" customHeight="1" hidden="1">
      <c r="A51" s="329"/>
      <c r="B51" s="387">
        <v>92827062</v>
      </c>
      <c r="C51" s="385" t="s">
        <v>85</v>
      </c>
      <c r="D51" s="388" t="s">
        <v>28</v>
      </c>
      <c r="E51" s="389">
        <v>5</v>
      </c>
      <c r="F51" s="395">
        <v>20000</v>
      </c>
      <c r="G51" s="396">
        <f t="shared" si="1"/>
        <v>35.4</v>
      </c>
      <c r="H51" s="432"/>
      <c r="I51" s="290"/>
      <c r="J51" s="291"/>
      <c r="K51" s="292"/>
    </row>
    <row r="52" spans="1:11" ht="60" customHeight="1" hidden="1">
      <c r="A52" s="329"/>
      <c r="B52" s="349">
        <v>92827063</v>
      </c>
      <c r="C52" s="385" t="s">
        <v>86</v>
      </c>
      <c r="D52" s="388" t="s">
        <v>28</v>
      </c>
      <c r="E52" s="389">
        <v>5</v>
      </c>
      <c r="F52" s="395">
        <v>15000</v>
      </c>
      <c r="G52" s="396">
        <f t="shared" si="1"/>
        <v>35.4</v>
      </c>
      <c r="H52" s="432"/>
      <c r="I52" s="290"/>
      <c r="J52" s="291"/>
      <c r="K52" s="292"/>
    </row>
    <row r="53" spans="1:11" ht="60" customHeight="1" hidden="1">
      <c r="A53" s="329"/>
      <c r="B53" s="349">
        <v>92827064</v>
      </c>
      <c r="C53" s="392" t="s">
        <v>87</v>
      </c>
      <c r="D53" s="347" t="s">
        <v>28</v>
      </c>
      <c r="E53" s="393">
        <v>5</v>
      </c>
      <c r="F53" s="351">
        <v>15000</v>
      </c>
      <c r="G53" s="397">
        <f t="shared" si="1"/>
        <v>35.4</v>
      </c>
      <c r="H53" s="432"/>
      <c r="I53" s="290"/>
      <c r="J53" s="291"/>
      <c r="K53" s="292"/>
    </row>
    <row r="54" spans="1:11" ht="60" customHeight="1" hidden="1">
      <c r="A54" s="329"/>
      <c r="B54" s="433">
        <v>92827066</v>
      </c>
      <c r="C54" s="434" t="s">
        <v>77</v>
      </c>
      <c r="D54" s="435" t="s">
        <v>28</v>
      </c>
      <c r="E54" s="436">
        <v>50</v>
      </c>
      <c r="F54" s="437" t="s">
        <v>36</v>
      </c>
      <c r="G54" s="438" t="e">
        <f>+#REF!*1.18</f>
        <v>#REF!</v>
      </c>
      <c r="H54" s="432"/>
      <c r="I54" s="290"/>
      <c r="J54" s="291"/>
      <c r="K54" s="292"/>
    </row>
    <row r="55" spans="1:11" ht="60" customHeight="1" thickTop="1">
      <c r="A55" s="439" t="s">
        <v>89</v>
      </c>
      <c r="B55" s="440"/>
      <c r="C55" s="441"/>
      <c r="D55" s="442" t="s">
        <v>90</v>
      </c>
      <c r="E55" s="443">
        <v>10</v>
      </c>
      <c r="F55" s="444">
        <v>10000</v>
      </c>
      <c r="G55" s="445">
        <v>0</v>
      </c>
      <c r="H55" s="446" t="s">
        <v>22</v>
      </c>
      <c r="I55" s="290"/>
      <c r="J55" s="291"/>
      <c r="K55" s="292"/>
    </row>
    <row r="56" spans="1:11" ht="60" customHeight="1">
      <c r="A56" s="329"/>
      <c r="B56" s="447"/>
      <c r="C56" s="448"/>
      <c r="D56" s="387" t="s">
        <v>91</v>
      </c>
      <c r="E56" s="389">
        <v>100</v>
      </c>
      <c r="F56" s="449">
        <v>6000</v>
      </c>
      <c r="G56" s="396">
        <v>0</v>
      </c>
      <c r="H56" s="346"/>
      <c r="I56" s="290"/>
      <c r="J56" s="291"/>
      <c r="K56" s="292"/>
    </row>
    <row r="57" spans="1:11" ht="60" customHeight="1">
      <c r="A57" s="329"/>
      <c r="B57" s="447"/>
      <c r="C57" s="448"/>
      <c r="D57" s="324" t="s">
        <v>92</v>
      </c>
      <c r="E57" s="389">
        <v>20</v>
      </c>
      <c r="F57" s="449">
        <v>12000</v>
      </c>
      <c r="G57" s="396">
        <v>0</v>
      </c>
      <c r="H57" s="346"/>
      <c r="I57" s="290"/>
      <c r="J57" s="291"/>
      <c r="K57" s="292"/>
    </row>
    <row r="58" spans="1:11" ht="60" customHeight="1" thickBot="1">
      <c r="A58" s="450"/>
      <c r="B58" s="451"/>
      <c r="C58" s="452" t="s">
        <v>42</v>
      </c>
      <c r="D58" s="453" t="s">
        <v>93</v>
      </c>
      <c r="E58" s="454"/>
      <c r="F58" s="455"/>
      <c r="G58" s="456"/>
      <c r="H58" s="457"/>
      <c r="I58" s="293"/>
      <c r="J58" s="294"/>
      <c r="K58" s="295"/>
    </row>
    <row r="59" spans="1:11" ht="39" customHeight="1">
      <c r="A59" s="296" t="s">
        <v>10</v>
      </c>
      <c r="B59" s="297"/>
      <c r="C59" s="297"/>
      <c r="D59" s="297"/>
      <c r="E59" s="297"/>
      <c r="F59" s="297"/>
      <c r="G59" s="297"/>
      <c r="H59" s="298"/>
      <c r="I59" s="290"/>
      <c r="J59" s="290"/>
      <c r="K59" s="290"/>
    </row>
    <row r="60" spans="1:11" ht="30.75" customHeight="1" thickBot="1">
      <c r="A60" s="299"/>
      <c r="B60" s="300"/>
      <c r="C60" s="300"/>
      <c r="D60" s="300"/>
      <c r="E60" s="300"/>
      <c r="F60" s="300"/>
      <c r="G60" s="300"/>
      <c r="H60" s="301"/>
      <c r="I60" s="290"/>
      <c r="J60" s="290"/>
      <c r="K60" s="290"/>
    </row>
    <row r="61" spans="1:11" ht="112.5" customHeight="1">
      <c r="A61" s="302"/>
      <c r="B61" s="302"/>
      <c r="C61" s="302"/>
      <c r="D61" s="302"/>
      <c r="E61" s="302"/>
      <c r="F61" s="302"/>
      <c r="G61" s="303"/>
      <c r="H61" s="302"/>
      <c r="I61" s="304"/>
      <c r="J61" s="304"/>
      <c r="K61" s="304"/>
    </row>
    <row r="62" spans="1:11" ht="15.75" customHeight="1">
      <c r="A62" s="302"/>
      <c r="B62" s="302"/>
      <c r="C62" s="302"/>
      <c r="D62" s="302"/>
      <c r="E62" s="302"/>
      <c r="F62" s="302"/>
      <c r="G62" s="303"/>
      <c r="H62" s="302"/>
      <c r="I62" s="304"/>
      <c r="J62" s="304"/>
      <c r="K62" s="304"/>
    </row>
  </sheetData>
  <mergeCells count="41">
    <mergeCell ref="A1:H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5:A7"/>
    <mergeCell ref="H5:H7"/>
    <mergeCell ref="I5:I7"/>
    <mergeCell ref="J5:J7"/>
    <mergeCell ref="K5:K7"/>
    <mergeCell ref="K8:K12"/>
    <mergeCell ref="A19:A29"/>
    <mergeCell ref="H19:H29"/>
    <mergeCell ref="I19:I29"/>
    <mergeCell ref="J19:J29"/>
    <mergeCell ref="K19:K29"/>
    <mergeCell ref="A8:A12"/>
    <mergeCell ref="H8:H12"/>
    <mergeCell ref="I8:I12"/>
    <mergeCell ref="J8:J12"/>
    <mergeCell ref="K31:K32"/>
    <mergeCell ref="A34:A42"/>
    <mergeCell ref="H34:H42"/>
    <mergeCell ref="I34:I42"/>
    <mergeCell ref="J34:J42"/>
    <mergeCell ref="K34:K42"/>
    <mergeCell ref="A31:A32"/>
    <mergeCell ref="H31:H32"/>
    <mergeCell ref="I31:I32"/>
    <mergeCell ref="J31:J32"/>
    <mergeCell ref="A44:A54"/>
    <mergeCell ref="A59:H60"/>
    <mergeCell ref="A55:A58"/>
    <mergeCell ref="H55:H5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view="pageBreakPreview" zoomScale="25" zoomScaleNormal="50" zoomScaleSheetLayoutView="2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11.421875" defaultRowHeight="12.75"/>
  <cols>
    <col min="1" max="1" width="186.57421875" style="1" customWidth="1"/>
    <col min="2" max="2" width="42.57421875" style="1" customWidth="1"/>
    <col min="3" max="3" width="128.00390625" style="1" customWidth="1"/>
    <col min="4" max="4" width="62.7109375" style="1" customWidth="1"/>
    <col min="5" max="5" width="31.7109375" style="1" customWidth="1"/>
    <col min="6" max="6" width="30.57421875" style="1" customWidth="1"/>
    <col min="7" max="7" width="37.8515625" style="1" customWidth="1"/>
    <col min="8" max="8" width="51.140625" style="5" customWidth="1"/>
    <col min="9" max="9" width="173.8515625" style="1" customWidth="1"/>
    <col min="10" max="10" width="29.421875" style="1" customWidth="1"/>
    <col min="11" max="11" width="38.7109375" style="1" customWidth="1"/>
    <col min="12" max="12" width="41.00390625" style="1" customWidth="1"/>
    <col min="13" max="14" width="11.421875" style="1" customWidth="1"/>
    <col min="15" max="15" width="33.7109375" style="1" customWidth="1"/>
    <col min="16" max="16384" width="11.421875" style="1" customWidth="1"/>
  </cols>
  <sheetData>
    <row r="1" spans="1:13" ht="60" customHeight="1" thickTop="1">
      <c r="A1" s="164" t="s">
        <v>38</v>
      </c>
      <c r="B1" s="165"/>
      <c r="C1" s="165"/>
      <c r="D1" s="165"/>
      <c r="E1" s="165"/>
      <c r="F1" s="165"/>
      <c r="G1" s="165"/>
      <c r="H1" s="165"/>
      <c r="I1" s="166"/>
      <c r="J1" s="9"/>
      <c r="K1" s="9"/>
      <c r="L1" s="10"/>
      <c r="M1" s="3"/>
    </row>
    <row r="2" spans="1:13" ht="70.5" customHeight="1" thickBot="1">
      <c r="A2" s="168"/>
      <c r="B2" s="167"/>
      <c r="C2" s="167"/>
      <c r="D2" s="167"/>
      <c r="E2" s="167"/>
      <c r="F2" s="167"/>
      <c r="G2" s="167"/>
      <c r="H2" s="167"/>
      <c r="I2" s="169"/>
      <c r="J2" s="11"/>
      <c r="K2" s="11"/>
      <c r="L2" s="12"/>
      <c r="M2" s="3"/>
    </row>
    <row r="3" spans="1:12" ht="51" customHeight="1" thickBot="1" thickTop="1">
      <c r="A3" s="175" t="s">
        <v>0</v>
      </c>
      <c r="B3" s="176" t="s">
        <v>6</v>
      </c>
      <c r="C3" s="190" t="s">
        <v>7</v>
      </c>
      <c r="D3" s="190" t="s">
        <v>2</v>
      </c>
      <c r="E3" s="190" t="s">
        <v>1</v>
      </c>
      <c r="F3" s="190" t="s">
        <v>4</v>
      </c>
      <c r="G3" s="190" t="s">
        <v>34</v>
      </c>
      <c r="H3" s="188" t="s">
        <v>3</v>
      </c>
      <c r="I3" s="190" t="s">
        <v>5</v>
      </c>
      <c r="J3" s="160" t="s">
        <v>8</v>
      </c>
      <c r="K3" s="161" t="s">
        <v>29</v>
      </c>
      <c r="L3" s="162" t="s">
        <v>9</v>
      </c>
    </row>
    <row r="4" spans="1:12" ht="44.25" customHeight="1" thickBot="1" thickTop="1">
      <c r="A4" s="175"/>
      <c r="B4" s="177"/>
      <c r="C4" s="191"/>
      <c r="D4" s="191"/>
      <c r="E4" s="191"/>
      <c r="F4" s="191"/>
      <c r="G4" s="191"/>
      <c r="H4" s="189"/>
      <c r="I4" s="191"/>
      <c r="J4" s="160"/>
      <c r="K4" s="161"/>
      <c r="L4" s="162"/>
    </row>
    <row r="5" spans="1:12" ht="59.25" customHeight="1" thickBot="1" thickTop="1">
      <c r="A5" s="178" t="s">
        <v>41</v>
      </c>
      <c r="B5" s="141">
        <v>92827006</v>
      </c>
      <c r="C5" s="141" t="s">
        <v>75</v>
      </c>
      <c r="D5" s="94" t="s">
        <v>20</v>
      </c>
      <c r="E5" s="120">
        <v>50</v>
      </c>
      <c r="F5" s="95">
        <v>4000</v>
      </c>
      <c r="G5" s="58">
        <v>260</v>
      </c>
      <c r="H5" s="58">
        <f>+G5*1.18</f>
        <v>306.8</v>
      </c>
      <c r="I5" s="179" t="s">
        <v>35</v>
      </c>
      <c r="J5" s="185"/>
      <c r="K5" s="163"/>
      <c r="L5" s="195"/>
    </row>
    <row r="6" spans="1:12" ht="59.25" customHeight="1" thickBot="1" thickTop="1">
      <c r="A6" s="178"/>
      <c r="B6" s="132">
        <v>92827005</v>
      </c>
      <c r="C6" s="132" t="s">
        <v>76</v>
      </c>
      <c r="D6" s="106" t="s">
        <v>14</v>
      </c>
      <c r="E6" s="121">
        <v>10</v>
      </c>
      <c r="F6" s="107">
        <v>12000</v>
      </c>
      <c r="G6" s="108">
        <v>50</v>
      </c>
      <c r="H6" s="108">
        <f>+G6*1.18</f>
        <v>59</v>
      </c>
      <c r="I6" s="180"/>
      <c r="J6" s="185"/>
      <c r="K6" s="186"/>
      <c r="L6" s="196"/>
    </row>
    <row r="7" spans="1:12" ht="55.5" customHeight="1" thickBot="1" thickTop="1">
      <c r="A7" s="178"/>
      <c r="B7" s="144">
        <v>92827007</v>
      </c>
      <c r="C7" s="144" t="s">
        <v>19</v>
      </c>
      <c r="D7" s="109" t="s">
        <v>64</v>
      </c>
      <c r="E7" s="122">
        <v>60</v>
      </c>
      <c r="F7" s="96" t="s">
        <v>31</v>
      </c>
      <c r="G7" s="97">
        <f>+G5+G6</f>
        <v>310</v>
      </c>
      <c r="H7" s="97">
        <f>+G7*1.18</f>
        <v>365.79999999999995</v>
      </c>
      <c r="I7" s="184"/>
      <c r="J7" s="185"/>
      <c r="K7" s="187"/>
      <c r="L7" s="197"/>
    </row>
    <row r="8" spans="1:12" ht="60" customHeight="1" thickBot="1" thickTop="1">
      <c r="A8" s="179" t="s">
        <v>68</v>
      </c>
      <c r="B8" s="138">
        <v>92827001</v>
      </c>
      <c r="C8" s="138" t="s">
        <v>40</v>
      </c>
      <c r="D8" s="28" t="s">
        <v>16</v>
      </c>
      <c r="E8" s="81">
        <v>200</v>
      </c>
      <c r="F8" s="45">
        <v>4000</v>
      </c>
      <c r="G8" s="58">
        <v>775</v>
      </c>
      <c r="H8" s="58">
        <f>+G8</f>
        <v>775</v>
      </c>
      <c r="I8" s="192" t="s">
        <v>35</v>
      </c>
      <c r="J8" s="198"/>
      <c r="K8" s="172"/>
      <c r="L8" s="201"/>
    </row>
    <row r="9" spans="1:12" ht="60" customHeight="1" thickBot="1" thickTop="1">
      <c r="A9" s="180"/>
      <c r="B9" s="139">
        <v>92827002</v>
      </c>
      <c r="C9" s="139" t="s">
        <v>40</v>
      </c>
      <c r="D9" s="29" t="s">
        <v>14</v>
      </c>
      <c r="E9" s="116">
        <v>10</v>
      </c>
      <c r="F9" s="47">
        <v>10000</v>
      </c>
      <c r="G9" s="59">
        <v>50</v>
      </c>
      <c r="H9" s="59">
        <f>+G9*1.18</f>
        <v>59</v>
      </c>
      <c r="I9" s="192"/>
      <c r="J9" s="199"/>
      <c r="K9" s="173"/>
      <c r="L9" s="202"/>
    </row>
    <row r="10" spans="1:12" ht="60" customHeight="1" thickBot="1" thickTop="1">
      <c r="A10" s="181"/>
      <c r="B10" s="140">
        <v>92827004</v>
      </c>
      <c r="C10" s="140" t="s">
        <v>19</v>
      </c>
      <c r="D10" s="31" t="s">
        <v>19</v>
      </c>
      <c r="E10" s="82">
        <v>210</v>
      </c>
      <c r="F10" s="44" t="s">
        <v>30</v>
      </c>
      <c r="G10" s="60">
        <f>+G9+G8</f>
        <v>825</v>
      </c>
      <c r="H10" s="59">
        <f>+H8+H9</f>
        <v>834</v>
      </c>
      <c r="I10" s="192"/>
      <c r="J10" s="199"/>
      <c r="K10" s="173"/>
      <c r="L10" s="202"/>
    </row>
    <row r="11" spans="1:12" ht="39.75" customHeight="1" thickBot="1" thickTop="1">
      <c r="A11" s="181"/>
      <c r="B11" s="21">
        <v>92827003</v>
      </c>
      <c r="C11" s="151" t="s">
        <v>23</v>
      </c>
      <c r="D11" s="33" t="s">
        <v>14</v>
      </c>
      <c r="E11" s="117">
        <v>10</v>
      </c>
      <c r="F11" s="48" t="s">
        <v>30</v>
      </c>
      <c r="G11" s="65">
        <v>50</v>
      </c>
      <c r="H11" s="65">
        <f>+G11*1.18</f>
        <v>59</v>
      </c>
      <c r="I11" s="193"/>
      <c r="J11" s="200"/>
      <c r="K11" s="208"/>
      <c r="L11" s="207"/>
    </row>
    <row r="12" spans="1:12" ht="39" customHeight="1" thickBot="1" thickTop="1">
      <c r="A12" s="181"/>
      <c r="B12" s="22">
        <v>92820001</v>
      </c>
      <c r="C12" s="152" t="s">
        <v>24</v>
      </c>
      <c r="D12" s="34" t="s">
        <v>16</v>
      </c>
      <c r="E12" s="118">
        <v>200</v>
      </c>
      <c r="F12" s="49" t="s">
        <v>31</v>
      </c>
      <c r="G12" s="66">
        <v>775</v>
      </c>
      <c r="H12" s="66">
        <f>+G12</f>
        <v>775</v>
      </c>
      <c r="I12" s="194"/>
      <c r="J12" s="200"/>
      <c r="K12" s="208"/>
      <c r="L12" s="207"/>
    </row>
    <row r="13" spans="1:12" ht="76.5" customHeight="1" thickBot="1" thickTop="1">
      <c r="A13" s="19" t="s">
        <v>67</v>
      </c>
      <c r="B13" s="19">
        <v>32107099</v>
      </c>
      <c r="C13" s="150" t="s">
        <v>33</v>
      </c>
      <c r="D13" s="32" t="s">
        <v>11</v>
      </c>
      <c r="E13" s="83">
        <v>5.88</v>
      </c>
      <c r="F13" s="46">
        <v>3000</v>
      </c>
      <c r="G13" s="64">
        <v>29.661016</v>
      </c>
      <c r="H13" s="64">
        <f>+G13*1.18</f>
        <v>34.99999888</v>
      </c>
      <c r="I13" s="18" t="s">
        <v>35</v>
      </c>
      <c r="J13" s="15"/>
      <c r="K13" s="14"/>
      <c r="L13" s="16"/>
    </row>
    <row r="14" spans="1:12" ht="74.25" customHeight="1" thickBot="1" thickTop="1">
      <c r="A14" s="19" t="s">
        <v>43</v>
      </c>
      <c r="B14" s="147">
        <v>92817040</v>
      </c>
      <c r="C14" s="153" t="s">
        <v>72</v>
      </c>
      <c r="D14" s="99" t="s">
        <v>14</v>
      </c>
      <c r="E14" s="115">
        <v>10</v>
      </c>
      <c r="F14" s="100">
        <v>15000</v>
      </c>
      <c r="G14" s="64">
        <v>60</v>
      </c>
      <c r="H14" s="64">
        <f>+G14*1.18</f>
        <v>70.8</v>
      </c>
      <c r="I14" s="88" t="s">
        <v>15</v>
      </c>
      <c r="J14" s="98"/>
      <c r="K14" s="79"/>
      <c r="L14" s="17"/>
    </row>
    <row r="15" spans="1:12" ht="111.75" customHeight="1" thickBot="1" thickTop="1">
      <c r="A15" s="18" t="s">
        <v>58</v>
      </c>
      <c r="B15" s="19"/>
      <c r="C15" s="154" t="s">
        <v>73</v>
      </c>
      <c r="D15" s="114" t="s">
        <v>14</v>
      </c>
      <c r="E15" s="123">
        <v>10</v>
      </c>
      <c r="F15" s="50"/>
      <c r="G15" s="64">
        <v>50</v>
      </c>
      <c r="H15" s="67">
        <f>+G15*1.18</f>
        <v>59</v>
      </c>
      <c r="I15" s="18" t="s">
        <v>17</v>
      </c>
      <c r="J15" s="133"/>
      <c r="K15" s="137"/>
      <c r="L15" s="134"/>
    </row>
    <row r="16" spans="1:12" ht="120.75" customHeight="1" thickBot="1" thickTop="1">
      <c r="A16" s="88" t="s">
        <v>57</v>
      </c>
      <c r="B16" s="88"/>
      <c r="C16" s="88" t="s">
        <v>63</v>
      </c>
      <c r="D16" s="99" t="s">
        <v>14</v>
      </c>
      <c r="E16" s="124">
        <v>10</v>
      </c>
      <c r="F16" s="91"/>
      <c r="G16" s="89">
        <v>50</v>
      </c>
      <c r="H16" s="89">
        <f>+G16*1.18</f>
        <v>59</v>
      </c>
      <c r="I16" s="88" t="s">
        <v>17</v>
      </c>
      <c r="J16" s="135"/>
      <c r="K16" s="17"/>
      <c r="L16" s="136"/>
    </row>
    <row r="17" spans="1:12" ht="59.25" customHeight="1" thickBot="1" thickTop="1">
      <c r="A17" s="19" t="s">
        <v>66</v>
      </c>
      <c r="B17" s="87"/>
      <c r="C17" s="87" t="s">
        <v>39</v>
      </c>
      <c r="D17" s="90" t="s">
        <v>12</v>
      </c>
      <c r="E17" s="119">
        <v>20</v>
      </c>
      <c r="F17" s="51">
        <v>12000</v>
      </c>
      <c r="G17" s="68">
        <v>29.6610169</v>
      </c>
      <c r="H17" s="68">
        <f>+G17*1.18</f>
        <v>34.999999941999995</v>
      </c>
      <c r="I17" s="87" t="s">
        <v>17</v>
      </c>
      <c r="J17" s="92"/>
      <c r="K17" s="75"/>
      <c r="L17" s="93"/>
    </row>
    <row r="18" spans="1:12" ht="64.5" customHeight="1" thickBot="1" thickTop="1">
      <c r="A18" s="18" t="s">
        <v>69</v>
      </c>
      <c r="B18" s="141">
        <v>32107100</v>
      </c>
      <c r="C18" s="155" t="s">
        <v>13</v>
      </c>
      <c r="D18" s="35" t="s">
        <v>11</v>
      </c>
      <c r="E18" s="85">
        <v>7.88</v>
      </c>
      <c r="F18" s="50">
        <v>25000</v>
      </c>
      <c r="G18" s="58">
        <f>+H18/1.18</f>
        <v>21.186440677966104</v>
      </c>
      <c r="H18" s="67">
        <v>25</v>
      </c>
      <c r="I18" s="18" t="s">
        <v>17</v>
      </c>
      <c r="J18" s="7"/>
      <c r="K18" s="8"/>
      <c r="L18" s="8"/>
    </row>
    <row r="19" spans="1:12" ht="60" customHeight="1" thickTop="1">
      <c r="A19" s="182" t="s">
        <v>70</v>
      </c>
      <c r="B19" s="87">
        <v>92827045</v>
      </c>
      <c r="C19" s="142" t="s">
        <v>44</v>
      </c>
      <c r="D19" s="36" t="s">
        <v>28</v>
      </c>
      <c r="E19" s="119">
        <v>5</v>
      </c>
      <c r="F19" s="51">
        <v>15000</v>
      </c>
      <c r="G19" s="69">
        <v>30</v>
      </c>
      <c r="H19" s="68">
        <f aca="true" t="shared" si="0" ref="H19:H28">30*1.18</f>
        <v>35.4</v>
      </c>
      <c r="I19" s="170" t="s">
        <v>74</v>
      </c>
      <c r="J19" s="172"/>
      <c r="K19" s="172"/>
      <c r="L19" s="201"/>
    </row>
    <row r="20" spans="1:12" ht="60" customHeight="1">
      <c r="A20" s="183"/>
      <c r="B20" s="142">
        <v>92827046</v>
      </c>
      <c r="C20" s="142" t="s">
        <v>45</v>
      </c>
      <c r="D20" s="37" t="s">
        <v>28</v>
      </c>
      <c r="E20" s="125">
        <v>5</v>
      </c>
      <c r="F20" s="52">
        <v>15000</v>
      </c>
      <c r="G20" s="62">
        <v>30</v>
      </c>
      <c r="H20" s="71">
        <f t="shared" si="0"/>
        <v>35.4</v>
      </c>
      <c r="I20" s="171"/>
      <c r="J20" s="173"/>
      <c r="K20" s="173"/>
      <c r="L20" s="202"/>
    </row>
    <row r="21" spans="1:12" ht="60" customHeight="1">
      <c r="A21" s="183"/>
      <c r="B21" s="142">
        <v>92827047</v>
      </c>
      <c r="C21" s="142" t="s">
        <v>46</v>
      </c>
      <c r="D21" s="37" t="s">
        <v>28</v>
      </c>
      <c r="E21" s="125">
        <v>5</v>
      </c>
      <c r="F21" s="52">
        <v>20000</v>
      </c>
      <c r="G21" s="62">
        <v>30</v>
      </c>
      <c r="H21" s="71">
        <f t="shared" si="0"/>
        <v>35.4</v>
      </c>
      <c r="I21" s="171"/>
      <c r="J21" s="173"/>
      <c r="K21" s="173"/>
      <c r="L21" s="202"/>
    </row>
    <row r="22" spans="1:12" ht="60" customHeight="1">
      <c r="A22" s="183"/>
      <c r="B22" s="142">
        <v>92827048</v>
      </c>
      <c r="C22" s="142" t="s">
        <v>47</v>
      </c>
      <c r="D22" s="37" t="s">
        <v>28</v>
      </c>
      <c r="E22" s="125">
        <v>5</v>
      </c>
      <c r="F22" s="52">
        <v>15000</v>
      </c>
      <c r="G22" s="62">
        <v>30</v>
      </c>
      <c r="H22" s="71">
        <f t="shared" si="0"/>
        <v>35.4</v>
      </c>
      <c r="I22" s="171"/>
      <c r="J22" s="173"/>
      <c r="K22" s="173"/>
      <c r="L22" s="202"/>
    </row>
    <row r="23" spans="1:12" ht="60" customHeight="1">
      <c r="A23" s="183"/>
      <c r="B23" s="142">
        <v>92827049</v>
      </c>
      <c r="C23" s="143" t="s">
        <v>48</v>
      </c>
      <c r="D23" s="38" t="s">
        <v>28</v>
      </c>
      <c r="E23" s="126">
        <v>5</v>
      </c>
      <c r="F23" s="44">
        <v>15000</v>
      </c>
      <c r="G23" s="70">
        <v>30</v>
      </c>
      <c r="H23" s="74">
        <f t="shared" si="0"/>
        <v>35.4</v>
      </c>
      <c r="I23" s="171"/>
      <c r="J23" s="173"/>
      <c r="K23" s="173"/>
      <c r="L23" s="202"/>
    </row>
    <row r="24" spans="1:12" ht="60" customHeight="1">
      <c r="A24" s="183"/>
      <c r="B24" s="132">
        <v>92827050</v>
      </c>
      <c r="C24" s="142" t="s">
        <v>49</v>
      </c>
      <c r="D24" s="37" t="s">
        <v>28</v>
      </c>
      <c r="E24" s="125">
        <v>5</v>
      </c>
      <c r="F24" s="53">
        <v>15000</v>
      </c>
      <c r="G24" s="62">
        <v>30</v>
      </c>
      <c r="H24" s="71">
        <f t="shared" si="0"/>
        <v>35.4</v>
      </c>
      <c r="I24" s="171"/>
      <c r="J24" s="173"/>
      <c r="K24" s="173"/>
      <c r="L24" s="202"/>
    </row>
    <row r="25" spans="1:12" ht="60" customHeight="1">
      <c r="A25" s="183"/>
      <c r="B25" s="142">
        <v>92827051</v>
      </c>
      <c r="C25" s="142" t="s">
        <v>50</v>
      </c>
      <c r="D25" s="37" t="s">
        <v>28</v>
      </c>
      <c r="E25" s="125">
        <v>5</v>
      </c>
      <c r="F25" s="53">
        <v>15000</v>
      </c>
      <c r="G25" s="62">
        <v>30</v>
      </c>
      <c r="H25" s="62">
        <f t="shared" si="0"/>
        <v>35.4</v>
      </c>
      <c r="I25" s="171"/>
      <c r="J25" s="173"/>
      <c r="K25" s="173"/>
      <c r="L25" s="202"/>
    </row>
    <row r="26" spans="1:12" ht="60" customHeight="1">
      <c r="A26" s="183"/>
      <c r="B26" s="142">
        <v>92827052</v>
      </c>
      <c r="C26" s="142" t="s">
        <v>51</v>
      </c>
      <c r="D26" s="37" t="s">
        <v>28</v>
      </c>
      <c r="E26" s="125">
        <v>5</v>
      </c>
      <c r="F26" s="53">
        <v>15000</v>
      </c>
      <c r="G26" s="62">
        <v>30</v>
      </c>
      <c r="H26" s="62">
        <f t="shared" si="0"/>
        <v>35.4</v>
      </c>
      <c r="I26" s="171"/>
      <c r="J26" s="173"/>
      <c r="K26" s="173"/>
      <c r="L26" s="202"/>
    </row>
    <row r="27" spans="1:12" ht="60" customHeight="1">
      <c r="A27" s="183"/>
      <c r="B27" s="143">
        <v>92827053</v>
      </c>
      <c r="C27" s="142" t="s">
        <v>52</v>
      </c>
      <c r="D27" s="37" t="s">
        <v>28</v>
      </c>
      <c r="E27" s="125">
        <v>5</v>
      </c>
      <c r="F27" s="53">
        <v>15000</v>
      </c>
      <c r="G27" s="62">
        <v>30</v>
      </c>
      <c r="H27" s="62">
        <f t="shared" si="0"/>
        <v>35.4</v>
      </c>
      <c r="I27" s="171"/>
      <c r="J27" s="173"/>
      <c r="K27" s="173"/>
      <c r="L27" s="202"/>
    </row>
    <row r="28" spans="1:12" ht="60" customHeight="1" thickBot="1">
      <c r="A28" s="183"/>
      <c r="B28" s="143">
        <v>92827054</v>
      </c>
      <c r="C28" s="143" t="s">
        <v>53</v>
      </c>
      <c r="D28" s="38" t="s">
        <v>28</v>
      </c>
      <c r="E28" s="126">
        <v>5</v>
      </c>
      <c r="F28" s="44">
        <v>15000</v>
      </c>
      <c r="G28" s="70">
        <v>30</v>
      </c>
      <c r="H28" s="70">
        <f t="shared" si="0"/>
        <v>35.4</v>
      </c>
      <c r="I28" s="171"/>
      <c r="J28" s="173"/>
      <c r="K28" s="173"/>
      <c r="L28" s="202"/>
    </row>
    <row r="29" spans="1:12" ht="60" customHeight="1" thickBot="1" thickTop="1">
      <c r="A29" s="183"/>
      <c r="B29" s="157">
        <v>92827065</v>
      </c>
      <c r="C29" s="156" t="s">
        <v>42</v>
      </c>
      <c r="D29" s="110" t="s">
        <v>28</v>
      </c>
      <c r="E29" s="127">
        <v>50</v>
      </c>
      <c r="F29" s="111" t="s">
        <v>36</v>
      </c>
      <c r="G29" s="128">
        <v>300</v>
      </c>
      <c r="H29" s="112">
        <f>+G29*1.18</f>
        <v>354</v>
      </c>
      <c r="I29" s="171"/>
      <c r="J29" s="174"/>
      <c r="K29" s="174"/>
      <c r="L29" s="203"/>
    </row>
    <row r="30" spans="1:12" ht="64.5" customHeight="1" thickBot="1" thickTop="1">
      <c r="A30" s="146" t="s">
        <v>65</v>
      </c>
      <c r="B30" s="19"/>
      <c r="C30" s="19" t="s">
        <v>65</v>
      </c>
      <c r="D30" s="35" t="s">
        <v>11</v>
      </c>
      <c r="E30" s="85">
        <v>7.88</v>
      </c>
      <c r="F30" s="50">
        <v>5000</v>
      </c>
      <c r="G30" s="64">
        <v>50</v>
      </c>
      <c r="H30" s="67">
        <f>+G30*1.18</f>
        <v>59</v>
      </c>
      <c r="I30" s="18" t="s">
        <v>32</v>
      </c>
      <c r="J30" s="7"/>
      <c r="K30" s="8"/>
      <c r="L30" s="8"/>
    </row>
    <row r="31" spans="1:12" ht="60.75" customHeight="1" thickBot="1" thickTop="1">
      <c r="A31" s="178" t="s">
        <v>71</v>
      </c>
      <c r="B31" s="141"/>
      <c r="C31" s="141" t="s">
        <v>54</v>
      </c>
      <c r="D31" s="30" t="s">
        <v>11</v>
      </c>
      <c r="E31" s="84">
        <v>7.88</v>
      </c>
      <c r="F31" s="45">
        <v>20000</v>
      </c>
      <c r="G31" s="61">
        <v>29.661016</v>
      </c>
      <c r="H31" s="61">
        <f>+G31*1.18</f>
        <v>34.99999888</v>
      </c>
      <c r="I31" s="179" t="s">
        <v>22</v>
      </c>
      <c r="J31" s="158"/>
      <c r="K31" s="158"/>
      <c r="L31" s="158"/>
    </row>
    <row r="32" spans="1:12" ht="60.75" customHeight="1" thickBot="1" thickTop="1">
      <c r="A32" s="227"/>
      <c r="B32" s="144"/>
      <c r="C32" s="144" t="s">
        <v>55</v>
      </c>
      <c r="D32" s="39" t="s">
        <v>11</v>
      </c>
      <c r="E32" s="86">
        <v>7.88</v>
      </c>
      <c r="F32" s="54">
        <v>20000</v>
      </c>
      <c r="G32" s="72">
        <v>29.661016</v>
      </c>
      <c r="H32" s="72">
        <f>+G32*1.18</f>
        <v>34.99999888</v>
      </c>
      <c r="I32" s="221"/>
      <c r="J32" s="159"/>
      <c r="K32" s="218"/>
      <c r="L32" s="159"/>
    </row>
    <row r="33" spans="1:12" ht="148.5" customHeight="1" thickBot="1" thickTop="1">
      <c r="A33" s="146" t="s">
        <v>61</v>
      </c>
      <c r="B33" s="19"/>
      <c r="C33" s="19" t="s">
        <v>62</v>
      </c>
      <c r="D33" s="105">
        <v>2</v>
      </c>
      <c r="E33" s="123">
        <v>2</v>
      </c>
      <c r="F33" s="104">
        <v>7000</v>
      </c>
      <c r="G33" s="67">
        <v>16.949152</v>
      </c>
      <c r="H33" s="67">
        <f>+G33*1.18</f>
        <v>19.99999936</v>
      </c>
      <c r="I33" s="18" t="s">
        <v>22</v>
      </c>
      <c r="J33" s="13"/>
      <c r="K33" s="80"/>
      <c r="L33" s="13"/>
    </row>
    <row r="34" spans="1:12" s="6" customFormat="1" ht="39.75" customHeight="1" thickTop="1">
      <c r="A34" s="225" t="s">
        <v>56</v>
      </c>
      <c r="B34" s="145"/>
      <c r="C34" s="101"/>
      <c r="D34" s="102" t="s">
        <v>21</v>
      </c>
      <c r="E34" s="116">
        <v>400</v>
      </c>
      <c r="F34" s="47"/>
      <c r="G34" s="103"/>
      <c r="H34" s="103">
        <f>+G34</f>
        <v>0</v>
      </c>
      <c r="I34" s="219" t="s">
        <v>22</v>
      </c>
      <c r="J34" s="215"/>
      <c r="K34" s="222"/>
      <c r="L34" s="204"/>
    </row>
    <row r="35" spans="1:12" s="6" customFormat="1" ht="39.75" customHeight="1">
      <c r="A35" s="225"/>
      <c r="B35" s="145"/>
      <c r="C35" s="24"/>
      <c r="D35" s="40" t="s">
        <v>14</v>
      </c>
      <c r="E35" s="129">
        <v>10</v>
      </c>
      <c r="F35" s="53"/>
      <c r="G35" s="62"/>
      <c r="H35" s="62">
        <f>+G35*1.18</f>
        <v>0</v>
      </c>
      <c r="I35" s="219"/>
      <c r="J35" s="216"/>
      <c r="K35" s="223"/>
      <c r="L35" s="205"/>
    </row>
    <row r="36" spans="1:12" s="6" customFormat="1" ht="39.75" customHeight="1">
      <c r="A36" s="225"/>
      <c r="B36" s="142"/>
      <c r="C36" s="24"/>
      <c r="D36" s="40" t="s">
        <v>14</v>
      </c>
      <c r="E36" s="129">
        <v>10</v>
      </c>
      <c r="F36" s="55"/>
      <c r="G36" s="62"/>
      <c r="H36" s="62">
        <f>+G36*1.18</f>
        <v>0</v>
      </c>
      <c r="I36" s="219"/>
      <c r="J36" s="216"/>
      <c r="K36" s="223"/>
      <c r="L36" s="205"/>
    </row>
    <row r="37" spans="1:12" s="6" customFormat="1" ht="39.75" customHeight="1">
      <c r="A37" s="225"/>
      <c r="B37" s="142"/>
      <c r="C37" s="24"/>
      <c r="D37" s="40" t="s">
        <v>14</v>
      </c>
      <c r="E37" s="129">
        <v>10</v>
      </c>
      <c r="F37" s="55"/>
      <c r="G37" s="62"/>
      <c r="H37" s="62">
        <f>+G37*1.18</f>
        <v>0</v>
      </c>
      <c r="I37" s="219"/>
      <c r="J37" s="216"/>
      <c r="K37" s="223"/>
      <c r="L37" s="205"/>
    </row>
    <row r="38" spans="1:12" s="6" customFormat="1" ht="39.75" customHeight="1">
      <c r="A38" s="225"/>
      <c r="B38" s="142"/>
      <c r="C38" s="24"/>
      <c r="D38" s="40" t="s">
        <v>20</v>
      </c>
      <c r="E38" s="129">
        <v>50</v>
      </c>
      <c r="F38" s="55"/>
      <c r="G38" s="62"/>
      <c r="H38" s="62">
        <f>+G38*1.18</f>
        <v>0</v>
      </c>
      <c r="I38" s="219"/>
      <c r="J38" s="216"/>
      <c r="K38" s="223"/>
      <c r="L38" s="205"/>
    </row>
    <row r="39" spans="1:12" s="6" customFormat="1" ht="39.75" customHeight="1">
      <c r="A39" s="225"/>
      <c r="B39" s="142"/>
      <c r="C39" s="24"/>
      <c r="D39" s="40" t="s">
        <v>18</v>
      </c>
      <c r="E39" s="129">
        <v>80</v>
      </c>
      <c r="F39" s="44" t="s">
        <v>25</v>
      </c>
      <c r="G39" s="62"/>
      <c r="H39" s="62">
        <f>+G39*1.18</f>
        <v>0</v>
      </c>
      <c r="I39" s="219"/>
      <c r="J39" s="216"/>
      <c r="K39" s="223"/>
      <c r="L39" s="205"/>
    </row>
    <row r="40" spans="1:12" s="6" customFormat="1" ht="39.75" customHeight="1">
      <c r="A40" s="225"/>
      <c r="B40" s="143"/>
      <c r="C40" s="25"/>
      <c r="D40" s="41" t="s">
        <v>19</v>
      </c>
      <c r="E40" s="82">
        <v>480</v>
      </c>
      <c r="F40" s="44" t="s">
        <v>25</v>
      </c>
      <c r="G40" s="70"/>
      <c r="H40" s="70">
        <f>SUM(H34:H38)</f>
        <v>0</v>
      </c>
      <c r="I40" s="219"/>
      <c r="J40" s="216"/>
      <c r="K40" s="223"/>
      <c r="L40" s="205"/>
    </row>
    <row r="41" spans="1:12" s="6" customFormat="1" ht="39.75" customHeight="1">
      <c r="A41" s="225"/>
      <c r="B41" s="20"/>
      <c r="C41" s="26"/>
      <c r="D41" s="42" t="s">
        <v>26</v>
      </c>
      <c r="E41" s="130">
        <v>80</v>
      </c>
      <c r="F41" s="56" t="s">
        <v>25</v>
      </c>
      <c r="G41" s="63">
        <f>SUM(G35:G38)</f>
        <v>0</v>
      </c>
      <c r="H41" s="63">
        <f>+G41*1.18</f>
        <v>0</v>
      </c>
      <c r="I41" s="219"/>
      <c r="J41" s="216"/>
      <c r="K41" s="223"/>
      <c r="L41" s="205"/>
    </row>
    <row r="42" spans="1:12" s="6" customFormat="1" ht="39.75" customHeight="1" thickBot="1">
      <c r="A42" s="226"/>
      <c r="B42" s="23"/>
      <c r="C42" s="27"/>
      <c r="D42" s="43" t="s">
        <v>27</v>
      </c>
      <c r="E42" s="131">
        <v>400</v>
      </c>
      <c r="F42" s="57" t="s">
        <v>25</v>
      </c>
      <c r="G42" s="73"/>
      <c r="H42" s="73">
        <f>+G42</f>
        <v>0</v>
      </c>
      <c r="I42" s="220"/>
      <c r="J42" s="217"/>
      <c r="K42" s="224"/>
      <c r="L42" s="206"/>
    </row>
    <row r="43" spans="1:12" ht="60" customHeight="1" thickBot="1" thickTop="1">
      <c r="A43" s="18" t="s">
        <v>59</v>
      </c>
      <c r="B43" s="19"/>
      <c r="C43" s="19" t="s">
        <v>60</v>
      </c>
      <c r="D43" s="32" t="s">
        <v>37</v>
      </c>
      <c r="E43" s="123">
        <v>2</v>
      </c>
      <c r="F43" s="50">
        <v>10000</v>
      </c>
      <c r="G43" s="64">
        <v>19.491525</v>
      </c>
      <c r="H43" s="64">
        <f>+G43*1.18</f>
        <v>22.999999499999998</v>
      </c>
      <c r="I43" s="18" t="s">
        <v>22</v>
      </c>
      <c r="J43" s="76"/>
      <c r="K43" s="77"/>
      <c r="L43" s="77"/>
    </row>
    <row r="44" spans="1:12" ht="60" customHeight="1" hidden="1" thickBot="1" thickTop="1">
      <c r="A44" s="182" t="s">
        <v>70</v>
      </c>
      <c r="B44" s="87">
        <v>92827055</v>
      </c>
      <c r="C44" s="142" t="s">
        <v>78</v>
      </c>
      <c r="D44" s="36" t="s">
        <v>28</v>
      </c>
      <c r="E44" s="119">
        <v>5</v>
      </c>
      <c r="F44" s="51">
        <v>15000</v>
      </c>
      <c r="G44" s="69">
        <v>30</v>
      </c>
      <c r="H44" s="68">
        <f aca="true" t="shared" si="1" ref="H44:H53">30*1.18</f>
        <v>35.4</v>
      </c>
      <c r="I44" s="148"/>
      <c r="J44" s="13"/>
      <c r="K44" s="149"/>
      <c r="L44" s="149"/>
    </row>
    <row r="45" spans="1:12" ht="60" customHeight="1" hidden="1" thickBot="1" thickTop="1">
      <c r="A45" s="183"/>
      <c r="B45" s="142">
        <v>92827056</v>
      </c>
      <c r="C45" s="142" t="s">
        <v>79</v>
      </c>
      <c r="D45" s="37" t="s">
        <v>28</v>
      </c>
      <c r="E45" s="125">
        <v>5</v>
      </c>
      <c r="F45" s="52">
        <v>15000</v>
      </c>
      <c r="G45" s="62">
        <v>30</v>
      </c>
      <c r="H45" s="71">
        <f t="shared" si="1"/>
        <v>35.4</v>
      </c>
      <c r="I45" s="148"/>
      <c r="J45" s="13"/>
      <c r="K45" s="149"/>
      <c r="L45" s="149"/>
    </row>
    <row r="46" spans="1:12" ht="60" customHeight="1" hidden="1" thickBot="1" thickTop="1">
      <c r="A46" s="183"/>
      <c r="B46" s="142">
        <v>92827057</v>
      </c>
      <c r="C46" s="142" t="s">
        <v>80</v>
      </c>
      <c r="D46" s="37" t="s">
        <v>28</v>
      </c>
      <c r="E46" s="125">
        <v>5</v>
      </c>
      <c r="F46" s="52">
        <v>15000</v>
      </c>
      <c r="G46" s="62">
        <v>30</v>
      </c>
      <c r="H46" s="71">
        <f t="shared" si="1"/>
        <v>35.4</v>
      </c>
      <c r="I46" s="148"/>
      <c r="J46" s="13"/>
      <c r="K46" s="149"/>
      <c r="L46" s="149"/>
    </row>
    <row r="47" spans="1:12" ht="60" customHeight="1" hidden="1" thickBot="1" thickTop="1">
      <c r="A47" s="183"/>
      <c r="B47" s="142">
        <v>92827058</v>
      </c>
      <c r="C47" s="142" t="s">
        <v>81</v>
      </c>
      <c r="D47" s="37" t="s">
        <v>28</v>
      </c>
      <c r="E47" s="125">
        <v>5</v>
      </c>
      <c r="F47" s="52">
        <v>15000</v>
      </c>
      <c r="G47" s="62">
        <v>30</v>
      </c>
      <c r="H47" s="71">
        <f t="shared" si="1"/>
        <v>35.4</v>
      </c>
      <c r="I47" s="148"/>
      <c r="J47" s="13"/>
      <c r="K47" s="149"/>
      <c r="L47" s="149"/>
    </row>
    <row r="48" spans="1:12" ht="60" customHeight="1" hidden="1" thickBot="1" thickTop="1">
      <c r="A48" s="183"/>
      <c r="B48" s="142">
        <v>92827059</v>
      </c>
      <c r="C48" s="143" t="s">
        <v>82</v>
      </c>
      <c r="D48" s="38" t="s">
        <v>28</v>
      </c>
      <c r="E48" s="126">
        <v>5</v>
      </c>
      <c r="F48" s="44">
        <v>15000</v>
      </c>
      <c r="G48" s="70">
        <v>30</v>
      </c>
      <c r="H48" s="74">
        <f t="shared" si="1"/>
        <v>35.4</v>
      </c>
      <c r="I48" s="148"/>
      <c r="J48" s="13"/>
      <c r="K48" s="149"/>
      <c r="L48" s="149"/>
    </row>
    <row r="49" spans="1:12" ht="60" customHeight="1" hidden="1" thickBot="1" thickTop="1">
      <c r="A49" s="183"/>
      <c r="B49" s="132">
        <v>92827060</v>
      </c>
      <c r="C49" s="142" t="s">
        <v>83</v>
      </c>
      <c r="D49" s="37" t="s">
        <v>28</v>
      </c>
      <c r="E49" s="125">
        <v>5</v>
      </c>
      <c r="F49" s="53">
        <v>20000</v>
      </c>
      <c r="G49" s="62">
        <v>30</v>
      </c>
      <c r="H49" s="71">
        <f t="shared" si="1"/>
        <v>35.4</v>
      </c>
      <c r="I49" s="148"/>
      <c r="J49" s="13"/>
      <c r="K49" s="149"/>
      <c r="L49" s="149"/>
    </row>
    <row r="50" spans="1:12" ht="60" customHeight="1" hidden="1" thickBot="1" thickTop="1">
      <c r="A50" s="183"/>
      <c r="B50" s="142">
        <v>92827061</v>
      </c>
      <c r="C50" s="142" t="s">
        <v>84</v>
      </c>
      <c r="D50" s="37" t="s">
        <v>28</v>
      </c>
      <c r="E50" s="125">
        <v>5</v>
      </c>
      <c r="F50" s="53">
        <v>15000</v>
      </c>
      <c r="G50" s="62">
        <v>30</v>
      </c>
      <c r="H50" s="62">
        <f t="shared" si="1"/>
        <v>35.4</v>
      </c>
      <c r="I50" s="148"/>
      <c r="J50" s="13"/>
      <c r="K50" s="149"/>
      <c r="L50" s="149"/>
    </row>
    <row r="51" spans="1:12" ht="60" customHeight="1" hidden="1" thickBot="1" thickTop="1">
      <c r="A51" s="183"/>
      <c r="B51" s="142">
        <v>92827062</v>
      </c>
      <c r="C51" s="142" t="s">
        <v>85</v>
      </c>
      <c r="D51" s="37" t="s">
        <v>28</v>
      </c>
      <c r="E51" s="125">
        <v>5</v>
      </c>
      <c r="F51" s="53">
        <v>20000</v>
      </c>
      <c r="G51" s="62">
        <v>30</v>
      </c>
      <c r="H51" s="62">
        <f t="shared" si="1"/>
        <v>35.4</v>
      </c>
      <c r="I51" s="148"/>
      <c r="J51" s="13"/>
      <c r="K51" s="149"/>
      <c r="L51" s="149"/>
    </row>
    <row r="52" spans="1:12" ht="60" customHeight="1" hidden="1" thickBot="1" thickTop="1">
      <c r="A52" s="183"/>
      <c r="B52" s="143">
        <v>92827063</v>
      </c>
      <c r="C52" s="142" t="s">
        <v>86</v>
      </c>
      <c r="D52" s="37" t="s">
        <v>28</v>
      </c>
      <c r="E52" s="125">
        <v>5</v>
      </c>
      <c r="F52" s="53">
        <v>15000</v>
      </c>
      <c r="G52" s="62">
        <v>30</v>
      </c>
      <c r="H52" s="62">
        <f t="shared" si="1"/>
        <v>35.4</v>
      </c>
      <c r="I52" s="148"/>
      <c r="J52" s="13"/>
      <c r="K52" s="149"/>
      <c r="L52" s="149"/>
    </row>
    <row r="53" spans="1:12" ht="60" customHeight="1" hidden="1" thickBot="1" thickTop="1">
      <c r="A53" s="183"/>
      <c r="B53" s="143">
        <v>92827064</v>
      </c>
      <c r="C53" s="143" t="s">
        <v>87</v>
      </c>
      <c r="D53" s="38" t="s">
        <v>28</v>
      </c>
      <c r="E53" s="126">
        <v>5</v>
      </c>
      <c r="F53" s="44">
        <v>15000</v>
      </c>
      <c r="G53" s="70">
        <v>30</v>
      </c>
      <c r="H53" s="70">
        <f t="shared" si="1"/>
        <v>35.4</v>
      </c>
      <c r="I53" s="148"/>
      <c r="J53" s="13"/>
      <c r="K53" s="149"/>
      <c r="L53" s="149"/>
    </row>
    <row r="54" spans="1:12" ht="60" customHeight="1" hidden="1" thickBot="1" thickTop="1">
      <c r="A54" s="183"/>
      <c r="B54" s="78">
        <v>92827066</v>
      </c>
      <c r="C54" s="113" t="s">
        <v>77</v>
      </c>
      <c r="D54" s="110" t="s">
        <v>28</v>
      </c>
      <c r="E54" s="127">
        <v>50</v>
      </c>
      <c r="F54" s="111" t="s">
        <v>36</v>
      </c>
      <c r="G54" s="128">
        <v>300</v>
      </c>
      <c r="H54" s="112">
        <f>+G54*1.18</f>
        <v>354</v>
      </c>
      <c r="I54" s="148"/>
      <c r="J54" s="13"/>
      <c r="K54" s="149"/>
      <c r="L54" s="149"/>
    </row>
    <row r="55" spans="1:12" ht="39" customHeight="1" thickTop="1">
      <c r="A55" s="209" t="s">
        <v>10</v>
      </c>
      <c r="B55" s="210"/>
      <c r="C55" s="210"/>
      <c r="D55" s="210"/>
      <c r="E55" s="210"/>
      <c r="F55" s="210"/>
      <c r="G55" s="210"/>
      <c r="H55" s="210"/>
      <c r="I55" s="211"/>
      <c r="J55" s="13"/>
      <c r="K55" s="13"/>
      <c r="L55" s="13"/>
    </row>
    <row r="56" spans="1:12" ht="30.75" customHeight="1" thickBot="1">
      <c r="A56" s="212"/>
      <c r="B56" s="213"/>
      <c r="C56" s="213"/>
      <c r="D56" s="213"/>
      <c r="E56" s="213"/>
      <c r="F56" s="213"/>
      <c r="G56" s="213"/>
      <c r="H56" s="213"/>
      <c r="I56" s="214"/>
      <c r="J56" s="13"/>
      <c r="K56" s="13"/>
      <c r="L56" s="13"/>
    </row>
    <row r="57" spans="1:9" ht="112.5" customHeight="1" thickTop="1">
      <c r="A57" s="2"/>
      <c r="B57" s="2"/>
      <c r="C57" s="2"/>
      <c r="D57" s="2"/>
      <c r="E57" s="2"/>
      <c r="F57" s="2"/>
      <c r="G57" s="2"/>
      <c r="H57" s="4"/>
      <c r="I57" s="2"/>
    </row>
    <row r="58" spans="1:9" ht="15.75" customHeight="1">
      <c r="A58" s="2"/>
      <c r="B58" s="2"/>
      <c r="C58" s="2"/>
      <c r="D58" s="2"/>
      <c r="E58" s="2"/>
      <c r="F58" s="2"/>
      <c r="G58" s="2"/>
      <c r="H58" s="4"/>
      <c r="I58" s="2"/>
    </row>
  </sheetData>
  <mergeCells count="40">
    <mergeCell ref="A55:I56"/>
    <mergeCell ref="J34:J42"/>
    <mergeCell ref="L31:L32"/>
    <mergeCell ref="K31:K32"/>
    <mergeCell ref="I34:I42"/>
    <mergeCell ref="I31:I32"/>
    <mergeCell ref="K34:K42"/>
    <mergeCell ref="A44:A54"/>
    <mergeCell ref="A34:A42"/>
    <mergeCell ref="A31:A32"/>
    <mergeCell ref="L19:L29"/>
    <mergeCell ref="L34:L42"/>
    <mergeCell ref="J31:J32"/>
    <mergeCell ref="L8:L12"/>
    <mergeCell ref="K19:K29"/>
    <mergeCell ref="K8:K12"/>
    <mergeCell ref="L3:L4"/>
    <mergeCell ref="I8:I12"/>
    <mergeCell ref="L5:L7"/>
    <mergeCell ref="C3:C4"/>
    <mergeCell ref="E3:E4"/>
    <mergeCell ref="F3:F4"/>
    <mergeCell ref="G3:G4"/>
    <mergeCell ref="J3:J4"/>
    <mergeCell ref="D3:D4"/>
    <mergeCell ref="J8:J12"/>
    <mergeCell ref="K5:K7"/>
    <mergeCell ref="H3:H4"/>
    <mergeCell ref="I3:I4"/>
    <mergeCell ref="K3:K4"/>
    <mergeCell ref="A1:I2"/>
    <mergeCell ref="I19:I29"/>
    <mergeCell ref="J19:J29"/>
    <mergeCell ref="A3:A4"/>
    <mergeCell ref="B3:B4"/>
    <mergeCell ref="A5:A7"/>
    <mergeCell ref="A8:A12"/>
    <mergeCell ref="A19:A29"/>
    <mergeCell ref="I5:I7"/>
    <mergeCell ref="J5:J7"/>
  </mergeCells>
  <printOptions horizontalCentered="1" verticalCentered="1"/>
  <pageMargins left="0" right="0" top="0" bottom="0" header="0.1968503937007874" footer="0"/>
  <pageSetup fitToHeight="1" fitToWidth="1" horizontalDpi="600" verticalDpi="600" orientation="landscape" paperSize="9" scale="1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FF1659</dc:creator>
  <cp:keywords/>
  <dc:description/>
  <cp:lastModifiedBy>Windows Xp SP3 Relax Edition 2</cp:lastModifiedBy>
  <cp:lastPrinted>2012-01-03T12:35:55Z</cp:lastPrinted>
  <dcterms:created xsi:type="dcterms:W3CDTF">2004-01-15T10:46:38Z</dcterms:created>
  <dcterms:modified xsi:type="dcterms:W3CDTF">2012-01-09T10:24:03Z</dcterms:modified>
  <cp:category/>
  <cp:version/>
  <cp:contentType/>
  <cp:contentStatus/>
</cp:coreProperties>
</file>